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oley\Desktop\working\zpersonal\Judge\Fees\"/>
    </mc:Choice>
  </mc:AlternateContent>
  <bookViews>
    <workbookView xWindow="0" yWindow="0" windowWidth="25095" windowHeight="13905"/>
  </bookViews>
  <sheets>
    <sheet name="Fees " sheetId="1" r:id="rId1"/>
    <sheet name="Check List-Notes" sheetId="5" r:id="rId2"/>
    <sheet name="Extra Hours" sheetId="4" r:id="rId3"/>
    <sheet name="Instructions" sheetId="3" r:id="rId4"/>
    <sheet name="For Calculations" sheetId="2" r:id="rId5"/>
  </sheets>
  <definedNames>
    <definedName name="Diem">'For Calculations'!$G$2:$H$9</definedName>
    <definedName name="Hourly_Fee">'For Calculations'!$C$2:$C$8</definedName>
    <definedName name="Per_Diem">'For Calculations'!$G$2:$G$9</definedName>
    <definedName name="PerDiem" localSheetId="0">'Fees '!$M1048576</definedName>
    <definedName name="PerDiem1">'For Calculations'!$G$2:$G$9</definedName>
    <definedName name="_xlnm.Print_Area" localSheetId="0">'Fees '!$A$1:$X$32</definedName>
    <definedName name="Rating">'For Calculations'!$B$2:$B$8</definedName>
    <definedName name="Ratings" localSheetId="0">'Fees '!$C$5:$C$25</definedName>
    <definedName name="Toll">'For Calculations'!$I$2:$I$4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F5" i="1"/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J1" i="5" l="1"/>
  <c r="C1" i="5"/>
  <c r="G1" i="4"/>
  <c r="B1" i="4"/>
  <c r="F30" i="1" l="1"/>
  <c r="F32" i="1"/>
  <c r="F12" i="1" s="1"/>
  <c r="F6" i="1"/>
  <c r="G30" i="1"/>
  <c r="G32" i="1"/>
  <c r="G9" i="1" s="1"/>
  <c r="G6" i="1"/>
  <c r="H30" i="1"/>
  <c r="H32" i="1"/>
  <c r="H6" i="1" s="1"/>
  <c r="F7" i="1"/>
  <c r="F8" i="1"/>
  <c r="G8" i="1"/>
  <c r="F9" i="1"/>
  <c r="F10" i="1"/>
  <c r="F11" i="1"/>
  <c r="G11" i="1"/>
  <c r="F13" i="1"/>
  <c r="G13" i="1"/>
  <c r="F14" i="1"/>
  <c r="G14" i="1"/>
  <c r="F15" i="1"/>
  <c r="F16" i="1"/>
  <c r="G16" i="1"/>
  <c r="F17" i="1"/>
  <c r="F18" i="1"/>
  <c r="F19" i="1"/>
  <c r="G19" i="1"/>
  <c r="H19" i="1"/>
  <c r="F21" i="1"/>
  <c r="G21" i="1"/>
  <c r="F22" i="1"/>
  <c r="G22" i="1"/>
  <c r="F23" i="1"/>
  <c r="F24" i="1"/>
  <c r="G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  <c r="D8" i="1"/>
  <c r="I8" i="1" s="1"/>
  <c r="D16" i="1"/>
  <c r="I16" i="1" s="1"/>
  <c r="D15" i="1"/>
  <c r="D13" i="1"/>
  <c r="I13" i="1" s="1"/>
  <c r="D7" i="1"/>
  <c r="D5" i="1"/>
  <c r="I5" i="1" s="1"/>
  <c r="D14" i="1"/>
  <c r="D6" i="1"/>
  <c r="J6" i="1" s="1"/>
  <c r="D11" i="1"/>
  <c r="I11" i="1" s="1"/>
  <c r="D18" i="1"/>
  <c r="I18" i="1" s="1"/>
  <c r="D9" i="1"/>
  <c r="I9" i="1" s="1"/>
  <c r="D17" i="1"/>
  <c r="I17" i="1" s="1"/>
  <c r="D10" i="1"/>
  <c r="I10" i="1" s="1"/>
  <c r="D19" i="1"/>
  <c r="I19" i="1" s="1"/>
  <c r="D20" i="1"/>
  <c r="D12" i="1"/>
  <c r="D21" i="1"/>
  <c r="I21" i="1" s="1"/>
  <c r="D23" i="1"/>
  <c r="I23" i="1" s="1"/>
  <c r="D24" i="1"/>
  <c r="I24" i="1" s="1"/>
  <c r="D22" i="1"/>
  <c r="I22" i="1" s="1"/>
  <c r="D25" i="1"/>
  <c r="V24" i="1"/>
  <c r="V11" i="1"/>
  <c r="V18" i="1"/>
  <c r="V9" i="1"/>
  <c r="V17" i="1"/>
  <c r="V10" i="1"/>
  <c r="V19" i="1"/>
  <c r="V20" i="1"/>
  <c r="V12" i="1"/>
  <c r="V21" i="1"/>
  <c r="V23" i="1"/>
  <c r="V22" i="1"/>
  <c r="L30" i="1"/>
  <c r="L32" i="1"/>
  <c r="K30" i="1"/>
  <c r="K32" i="1"/>
  <c r="V8" i="1"/>
  <c r="I15" i="1"/>
  <c r="S25" i="1"/>
  <c r="M25" i="1"/>
  <c r="N25" i="1"/>
  <c r="O25" i="1"/>
  <c r="P25" i="1"/>
  <c r="J30" i="1"/>
  <c r="J32" i="1"/>
  <c r="I30" i="1"/>
  <c r="I32" i="1"/>
  <c r="V16" i="1"/>
  <c r="V15" i="1"/>
  <c r="V13" i="1"/>
  <c r="V7" i="1"/>
  <c r="V5" i="1"/>
  <c r="V14" i="1"/>
  <c r="V6" i="1"/>
  <c r="C8" i="4"/>
  <c r="D8" i="4"/>
  <c r="E8" i="4"/>
  <c r="B8" i="4"/>
  <c r="C4" i="5"/>
  <c r="C5" i="5"/>
  <c r="C6" i="5"/>
  <c r="C7" i="5"/>
  <c r="C8" i="5"/>
  <c r="C9" i="5"/>
  <c r="C10" i="5"/>
  <c r="C3" i="5"/>
  <c r="B4" i="5"/>
  <c r="B5" i="5"/>
  <c r="B6" i="5"/>
  <c r="B7" i="5"/>
  <c r="B8" i="5"/>
  <c r="B9" i="5"/>
  <c r="B10" i="5"/>
  <c r="B14" i="4"/>
  <c r="C14" i="4"/>
  <c r="C16" i="4" s="1"/>
  <c r="D14" i="4"/>
  <c r="D16" i="4" s="1"/>
  <c r="E14" i="4"/>
  <c r="E16" i="4" s="1"/>
  <c r="B16" i="4"/>
  <c r="B3" i="5"/>
  <c r="I6" i="1" l="1"/>
  <c r="L25" i="1"/>
  <c r="K19" i="1"/>
  <c r="J14" i="1"/>
  <c r="J8" i="1"/>
  <c r="J19" i="1"/>
  <c r="I14" i="1"/>
  <c r="I12" i="1"/>
  <c r="K6" i="1"/>
  <c r="T6" i="1" s="1"/>
  <c r="B19" i="4"/>
  <c r="K7" i="1"/>
  <c r="I7" i="1"/>
  <c r="H16" i="1"/>
  <c r="K16" i="1" s="1"/>
  <c r="T16" i="1" s="1"/>
  <c r="H21" i="1"/>
  <c r="K21" i="1" s="1"/>
  <c r="H13" i="1"/>
  <c r="K13" i="1" s="1"/>
  <c r="H11" i="1"/>
  <c r="K11" i="1" s="1"/>
  <c r="H18" i="1"/>
  <c r="K18" i="1" s="1"/>
  <c r="H10" i="1"/>
  <c r="K10" i="1" s="1"/>
  <c r="J16" i="1"/>
  <c r="H23" i="1"/>
  <c r="K23" i="1" s="1"/>
  <c r="G18" i="1"/>
  <c r="J18" i="1" s="1"/>
  <c r="H15" i="1"/>
  <c r="K15" i="1" s="1"/>
  <c r="G10" i="1"/>
  <c r="H7" i="1"/>
  <c r="G23" i="1"/>
  <c r="J23" i="1" s="1"/>
  <c r="H20" i="1"/>
  <c r="K20" i="1" s="1"/>
  <c r="G15" i="1"/>
  <c r="J15" i="1" s="1"/>
  <c r="H12" i="1"/>
  <c r="K12" i="1" s="1"/>
  <c r="G7" i="1"/>
  <c r="J7" i="1" s="1"/>
  <c r="H8" i="1"/>
  <c r="K8" i="1" s="1"/>
  <c r="J22" i="1"/>
  <c r="K24" i="1"/>
  <c r="J24" i="1"/>
  <c r="G20" i="1"/>
  <c r="J20" i="1" s="1"/>
  <c r="H17" i="1"/>
  <c r="K17" i="1" s="1"/>
  <c r="G12" i="1"/>
  <c r="J12" i="1" s="1"/>
  <c r="H9" i="1"/>
  <c r="K9" i="1" s="1"/>
  <c r="H24" i="1"/>
  <c r="H5" i="1"/>
  <c r="K5" i="1" s="1"/>
  <c r="J5" i="1"/>
  <c r="J13" i="1"/>
  <c r="J21" i="1"/>
  <c r="J10" i="1"/>
  <c r="J9" i="1"/>
  <c r="J11" i="1"/>
  <c r="H22" i="1"/>
  <c r="K22" i="1" s="1"/>
  <c r="F20" i="1"/>
  <c r="I20" i="1" s="1"/>
  <c r="G17" i="1"/>
  <c r="J17" i="1" s="1"/>
  <c r="H14" i="1"/>
  <c r="K14" i="1" s="1"/>
  <c r="U19" i="1" l="1"/>
  <c r="T13" i="1"/>
  <c r="U24" i="1"/>
  <c r="T10" i="1"/>
  <c r="T14" i="1"/>
  <c r="T22" i="1"/>
  <c r="U11" i="1"/>
  <c r="T18" i="1"/>
  <c r="U12" i="1"/>
  <c r="U14" i="1"/>
  <c r="U21" i="1"/>
  <c r="U16" i="1"/>
  <c r="U17" i="1"/>
  <c r="T19" i="1"/>
  <c r="T23" i="1"/>
  <c r="U6" i="1"/>
  <c r="T11" i="1"/>
  <c r="U13" i="1"/>
  <c r="T8" i="1"/>
  <c r="U8" i="1"/>
  <c r="U9" i="1"/>
  <c r="T9" i="1"/>
  <c r="T15" i="1"/>
  <c r="U22" i="1"/>
  <c r="U7" i="1"/>
  <c r="T7" i="1"/>
  <c r="U18" i="1"/>
  <c r="U10" i="1"/>
  <c r="T21" i="1"/>
  <c r="T20" i="1"/>
  <c r="U20" i="1"/>
  <c r="J25" i="1"/>
  <c r="U5" i="1"/>
  <c r="T5" i="1"/>
  <c r="T24" i="1"/>
  <c r="T17" i="1"/>
  <c r="U15" i="1"/>
  <c r="K25" i="1"/>
  <c r="T12" i="1"/>
  <c r="U23" i="1"/>
  <c r="I25" i="1"/>
  <c r="T25" i="1" l="1"/>
  <c r="U25" i="1"/>
</calcChain>
</file>

<file path=xl/comments1.xml><?xml version="1.0" encoding="utf-8"?>
<comments xmlns="http://schemas.openxmlformats.org/spreadsheetml/2006/main">
  <authors>
    <author>Foley, Jeri@OSHPD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Choose the rating off the drop down list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you can manually enter the hours if you need to. Just do a save as so you have a fresh template each meet.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Calculated from column E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>Select from the drop down list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Select from the dropdown list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Enter Time for Report, example 7:50 am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Enter End Time, example 8:00 pm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Enter number of breaks (example for two sessions the number would be 1 for three sessions, the number would be 2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will go into column F for Day 1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This will go into column G for Day 2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This will go into column H for Day 3</t>
        </r>
      </text>
    </comment>
  </commentList>
</comments>
</file>

<file path=xl/sharedStrings.xml><?xml version="1.0" encoding="utf-8"?>
<sst xmlns="http://schemas.openxmlformats.org/spreadsheetml/2006/main" count="136" uniqueCount="118">
  <si>
    <t>NAWGJ FEE Calculation</t>
  </si>
  <si>
    <t>Name</t>
  </si>
  <si>
    <t>Rate</t>
  </si>
  <si>
    <t>Hourly Fee</t>
  </si>
  <si>
    <t># Miles</t>
  </si>
  <si>
    <t>Hours Day 1</t>
  </si>
  <si>
    <t>Hours Day 2</t>
  </si>
  <si>
    <t>Hours Day 3</t>
  </si>
  <si>
    <t>Fee Day 1</t>
  </si>
  <si>
    <t>Fee Day 2</t>
  </si>
  <si>
    <t>Fee Day 3</t>
  </si>
  <si>
    <t>Miles Calculation</t>
  </si>
  <si>
    <t>Per Diem</t>
  </si>
  <si>
    <t>Toll</t>
  </si>
  <si>
    <t>Taxable Fee</t>
  </si>
  <si>
    <t>Total Amount</t>
  </si>
  <si>
    <t>Rating Lookup</t>
  </si>
  <si>
    <t>4-5</t>
  </si>
  <si>
    <t>4-8</t>
  </si>
  <si>
    <t>6-8</t>
  </si>
  <si>
    <t>B</t>
  </si>
  <si>
    <t>N</t>
  </si>
  <si>
    <t>Report Time</t>
  </si>
  <si>
    <t>Last End</t>
  </si>
  <si>
    <t>Total Hours</t>
  </si>
  <si>
    <t># breaks</t>
  </si>
  <si>
    <t>Paid Hours</t>
  </si>
  <si>
    <t>Fee</t>
  </si>
  <si>
    <t>amount</t>
  </si>
  <si>
    <t>daily</t>
  </si>
  <si>
    <t>Brevet</t>
  </si>
  <si>
    <t>Miles</t>
  </si>
  <si>
    <t>per meal</t>
  </si>
  <si>
    <t>National</t>
  </si>
  <si>
    <t>per day</t>
  </si>
  <si>
    <t>max per day</t>
  </si>
  <si>
    <t>three meals</t>
  </si>
  <si>
    <t>4/5 &amp; 6/7/8</t>
  </si>
  <si>
    <t>max per day + one</t>
  </si>
  <si>
    <t>6/7/8</t>
  </si>
  <si>
    <t>two days</t>
  </si>
  <si>
    <t>4/5</t>
  </si>
  <si>
    <t>max per day + two</t>
  </si>
  <si>
    <t>max two days</t>
  </si>
  <si>
    <t>Enter information in the fields.</t>
    <phoneticPr fontId="2" type="noConversion"/>
  </si>
  <si>
    <t>FEE SHEET:</t>
    <phoneticPr fontId="2" type="noConversion"/>
  </si>
  <si>
    <t xml:space="preserve">The total paid hours for multiple days is automatically calculated. </t>
    <phoneticPr fontId="2" type="noConversion"/>
  </si>
  <si>
    <t>Follow the same procedure for each day of judging.</t>
    <phoneticPr fontId="2" type="noConversion"/>
  </si>
  <si>
    <t>Allowed break time and paid time will be automatically calculated.</t>
    <phoneticPr fontId="2" type="noConversion"/>
  </si>
  <si>
    <t>Enter the total number of breaks.</t>
    <phoneticPr fontId="2" type="noConversion"/>
  </si>
  <si>
    <t>The time will automatically be caluclated in the Total Time Field. Enter this number into the field for Nearest half hour or enter the minimum 3 hours if it was one session lasting less than 3 hours.</t>
    <phoneticPr fontId="2" type="noConversion"/>
  </si>
  <si>
    <t>Enter the report times and End times using the specified time format-  8:30 AM or 9:30 PM. (be sure to use a space between the time and the AM/PM)</t>
    <phoneticPr fontId="2" type="noConversion"/>
  </si>
  <si>
    <t>Enter Meet Name and Date at top of sheet.</t>
    <phoneticPr fontId="2" type="noConversion"/>
  </si>
  <si>
    <t>TOTAL HOURS</t>
    <phoneticPr fontId="2" type="noConversion"/>
  </si>
  <si>
    <t>Paid Time</t>
  </si>
  <si>
    <t>Allowed Break</t>
    <phoneticPr fontId="2" type="noConversion"/>
  </si>
  <si>
    <t># breaks</t>
    <phoneticPr fontId="2" type="noConversion"/>
  </si>
  <si>
    <t xml:space="preserve"> Nearest half hour or mimimum of 3 hours</t>
    <phoneticPr fontId="2" type="noConversion"/>
  </si>
  <si>
    <t>Total Time</t>
    <phoneticPr fontId="2" type="noConversion"/>
  </si>
  <si>
    <t>End Time</t>
    <phoneticPr fontId="2" type="noConversion"/>
  </si>
  <si>
    <t>Time format: 8:30 AM or 3:15 PM</t>
    <phoneticPr fontId="2" type="noConversion"/>
  </si>
  <si>
    <t>Report Time</t>
    <phoneticPr fontId="2" type="noConversion"/>
  </si>
  <si>
    <t>Day 4</t>
    <phoneticPr fontId="2" type="noConversion"/>
  </si>
  <si>
    <t>Day 3</t>
    <phoneticPr fontId="2" type="noConversion"/>
  </si>
  <si>
    <t>Day 2</t>
    <phoneticPr fontId="2" type="noConversion"/>
  </si>
  <si>
    <t>Day 1</t>
    <phoneticPr fontId="2" type="noConversion"/>
  </si>
  <si>
    <t>Date:</t>
    <phoneticPr fontId="2" type="noConversion"/>
  </si>
  <si>
    <t>Meet:</t>
    <phoneticPr fontId="2" type="noConversion"/>
  </si>
  <si>
    <t>GENERAL: You  need an application to open this workbook. You can use the XCEL ap from MicroSoft office</t>
  </si>
  <si>
    <t>MEET:</t>
  </si>
  <si>
    <t>DATE</t>
  </si>
  <si>
    <t>LEVELS</t>
  </si>
  <si>
    <t>Fill in the Time chart and the hours will be automatically entered. You can override and add your own number</t>
  </si>
  <si>
    <t>The Fee for each day will be automatically calculated</t>
  </si>
  <si>
    <r>
      <t xml:space="preserve">For </t>
    </r>
    <r>
      <rPr>
        <b/>
        <sz val="12"/>
        <color indexed="8"/>
        <rFont val="Arial"/>
        <family val="2"/>
      </rPr>
      <t>RATE (rating)</t>
    </r>
    <r>
      <rPr>
        <sz val="11"/>
        <color theme="1"/>
        <rFont val="Arial"/>
        <family val="2"/>
      </rPr>
      <t xml:space="preserve"> field use the drop-down menu. The hourly rate will automatically be calculated.</t>
    </r>
  </si>
  <si>
    <t xml:space="preserve">EXTRA HOURS SHEET: </t>
  </si>
  <si>
    <r>
      <t>The</t>
    </r>
    <r>
      <rPr>
        <b/>
        <sz val="12"/>
        <color theme="1"/>
        <rFont val="Arial"/>
        <family val="2"/>
      </rPr>
      <t xml:space="preserve"> TAXABLE FEE</t>
    </r>
    <r>
      <rPr>
        <sz val="12"/>
        <color theme="1"/>
        <rFont val="Arial"/>
        <family val="2"/>
      </rPr>
      <t xml:space="preserve"> and the </t>
    </r>
    <r>
      <rPr>
        <b/>
        <sz val="12"/>
        <color theme="1"/>
        <rFont val="Arial"/>
        <family val="2"/>
      </rPr>
      <t>TOTAL AMOUNT</t>
    </r>
    <r>
      <rPr>
        <sz val="12"/>
        <color theme="1"/>
        <rFont val="Arial"/>
        <family val="2"/>
      </rPr>
      <t xml:space="preserve">  will be automatically calculated</t>
    </r>
  </si>
  <si>
    <t>Notes</t>
  </si>
  <si>
    <t>W-9</t>
  </si>
  <si>
    <t>Sanction</t>
  </si>
  <si>
    <t>Airfare</t>
  </si>
  <si>
    <t>Reciepts</t>
  </si>
  <si>
    <t>Other</t>
  </si>
  <si>
    <t>The fee sheet is protected, you can unprotect it by selecting unprotectsheet. The password is gymfee</t>
  </si>
  <si>
    <t>CHECKLIST-NOTES SHEET:</t>
  </si>
  <si>
    <t>The Names and Ratings will automatically fill in from the Fees Sheet</t>
  </si>
  <si>
    <t>Place an X in the columns if you have the W-9, if they signed the sanction and if you have receipts</t>
  </si>
  <si>
    <t>Mileage</t>
  </si>
  <si>
    <t>Place an X in the column if you have the mileage printout (if needed)</t>
  </si>
  <si>
    <t>The last column is for notes</t>
  </si>
  <si>
    <t>This is strictly for your own calculation, this does not automatically enter anywhere</t>
  </si>
  <si>
    <t>MR/Chief</t>
  </si>
  <si>
    <t>Paid</t>
  </si>
  <si>
    <t>There is a filter on the columns so you can select certain criteria such as rating</t>
  </si>
  <si>
    <t>The Paid column is for the Meet Director, check number can go there</t>
  </si>
  <si>
    <t>Automatically calculates</t>
  </si>
  <si>
    <t>Add manually 
Format:  12  or 12.5</t>
  </si>
  <si>
    <t>Add manually</t>
  </si>
  <si>
    <t>Add a number like 1, 2, 3</t>
  </si>
  <si>
    <t>Automatically calculates 
Minimum of 3 hours/day</t>
  </si>
  <si>
    <r>
      <rPr>
        <b/>
        <sz val="12"/>
        <color theme="1"/>
        <rFont val="Arial"/>
        <family val="2"/>
      </rPr>
      <t>MEET REF</t>
    </r>
    <r>
      <rPr>
        <sz val="12"/>
        <color theme="1"/>
        <rFont val="Arial"/>
        <family val="2"/>
      </rPr>
      <t xml:space="preserve"> cell is hidden (column Q). If needed, unhide the cells by right-clicking them and choosing unhide</t>
    </r>
  </si>
  <si>
    <r>
      <t xml:space="preserve">Enter </t>
    </r>
    <r>
      <rPr>
        <b/>
        <sz val="12"/>
        <color theme="1"/>
        <rFont val="Arial"/>
        <family val="2"/>
      </rPr>
      <t xml:space="preserve">AIRFARE </t>
    </r>
    <r>
      <rPr>
        <sz val="12"/>
        <color theme="1"/>
        <rFont val="Arial"/>
        <family val="2"/>
      </rPr>
      <t>(unhide column O)If needed, unhide the cells by right-clicking them and choosing unhide</t>
    </r>
  </si>
  <si>
    <t>This is for your calculation only, the information does not show on any other page.</t>
  </si>
  <si>
    <t>Name2</t>
  </si>
  <si>
    <t>Day 1</t>
  </si>
  <si>
    <t>Day 2</t>
  </si>
  <si>
    <t>Day 3</t>
  </si>
  <si>
    <t>extra</t>
  </si>
  <si>
    <t>Totals</t>
  </si>
  <si>
    <r>
      <rPr>
        <b/>
        <sz val="12"/>
        <color theme="1"/>
        <rFont val="Arial"/>
        <family val="2"/>
      </rPr>
      <t>TOLLS</t>
    </r>
    <r>
      <rPr>
        <sz val="12"/>
        <color theme="1"/>
        <rFont val="Arial"/>
        <family val="2"/>
      </rPr>
      <t xml:space="preserve"> is a fill in</t>
    </r>
  </si>
  <si>
    <r>
      <rPr>
        <b/>
        <sz val="12"/>
        <color theme="1"/>
        <rFont val="Arial"/>
        <family val="2"/>
      </rPr>
      <t>PER DIEM</t>
    </r>
    <r>
      <rPr>
        <sz val="12"/>
        <color theme="1"/>
        <rFont val="Arial"/>
        <family val="2"/>
      </rPr>
      <t xml:space="preserve"> is a fill in</t>
    </r>
  </si>
  <si>
    <t>Parking</t>
  </si>
  <si>
    <t>Car, Cab/Uber</t>
  </si>
  <si>
    <r>
      <t xml:space="preserve">In the </t>
    </r>
    <r>
      <rPr>
        <b/>
        <sz val="12"/>
        <color indexed="8"/>
        <rFont val="Arial"/>
        <family val="2"/>
      </rPr>
      <t>#MILES</t>
    </r>
    <r>
      <rPr>
        <sz val="12"/>
        <color indexed="8"/>
        <rFont val="Arial"/>
        <family val="2"/>
      </rPr>
      <t xml:space="preserve"> field, put in the number of miles, not the dollar amount. The miles will be calculated based on the current IRS rate.</t>
    </r>
  </si>
  <si>
    <r>
      <t xml:space="preserve">Enter </t>
    </r>
    <r>
      <rPr>
        <b/>
        <sz val="12"/>
        <color theme="1"/>
        <rFont val="Arial"/>
        <family val="2"/>
      </rPr>
      <t>CAR RENTAL,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UBER</t>
    </r>
    <r>
      <rPr>
        <sz val="12"/>
        <color theme="1"/>
        <rFont val="Arial"/>
        <family val="2"/>
      </rPr>
      <t xml:space="preserve"> or </t>
    </r>
    <r>
      <rPr>
        <b/>
        <sz val="12"/>
        <color theme="1"/>
        <rFont val="Arial"/>
        <family val="2"/>
      </rPr>
      <t>CAB</t>
    </r>
    <r>
      <rPr>
        <sz val="12"/>
        <color theme="1"/>
        <rFont val="Arial"/>
        <family val="2"/>
      </rPr>
      <t xml:space="preserve"> Cost </t>
    </r>
  </si>
  <si>
    <r>
      <rPr>
        <b/>
        <sz val="12"/>
        <color theme="1"/>
        <rFont val="Arial"/>
        <family val="2"/>
      </rPr>
      <t>PARKING</t>
    </r>
    <r>
      <rPr>
        <sz val="12"/>
        <color theme="1"/>
        <rFont val="Arial"/>
        <family val="2"/>
      </rPr>
      <t xml:space="preserve"> is a fill in</t>
    </r>
  </si>
  <si>
    <r>
      <rPr>
        <b/>
        <sz val="12"/>
        <color theme="1"/>
        <rFont val="Arial"/>
        <family val="2"/>
      </rPr>
      <t>OTHER</t>
    </r>
    <r>
      <rPr>
        <sz val="12"/>
        <color theme="1"/>
        <rFont val="Arial"/>
        <family val="2"/>
      </rPr>
      <t xml:space="preserve"> is a fill in for miscellaneous items. Use as needed</t>
    </r>
  </si>
  <si>
    <r>
      <rPr>
        <b/>
        <sz val="12"/>
        <color theme="1"/>
        <rFont val="Arial"/>
        <family val="2"/>
      </rPr>
      <t>MR/CHIEF</t>
    </r>
    <r>
      <rPr>
        <sz val="12"/>
        <color theme="1"/>
        <rFont val="Arial"/>
        <family val="2"/>
      </rPr>
      <t xml:space="preserve"> JUDGE this is a fill in, generally used at championship meets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</si>
</sst>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h:mm;@"/>
    <numFmt numFmtId="167" formatCode="[$-409]h:mm\ AM/PM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02">
    <xf numFmtId="0" fontId="0" fillId="0" borderId="0" xfId="0"/>
    <xf numFmtId="44" fontId="0" fillId="0" borderId="0" xfId="1" applyFont="1"/>
    <xf numFmtId="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Font="1" applyAlignment="1">
      <alignment horizontal="left"/>
    </xf>
    <xf numFmtId="165" fontId="0" fillId="0" borderId="0" xfId="1" applyNumberFormat="1" applyFont="1"/>
    <xf numFmtId="0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Font="1"/>
    <xf numFmtId="44" fontId="6" fillId="0" borderId="0" xfId="1" applyFont="1"/>
    <xf numFmtId="0" fontId="4" fillId="0" borderId="11" xfId="0" applyFont="1" applyBorder="1"/>
    <xf numFmtId="0" fontId="4" fillId="0" borderId="12" xfId="1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1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13" xfId="0" applyFont="1" applyBorder="1"/>
    <xf numFmtId="0" fontId="4" fillId="0" borderId="14" xfId="1" applyNumberFormat="1" applyFont="1" applyBorder="1" applyAlignment="1">
      <alignment horizontal="center"/>
    </xf>
    <xf numFmtId="164" fontId="6" fillId="5" borderId="9" xfId="0" applyNumberFormat="1" applyFont="1" applyFill="1" applyBorder="1"/>
    <xf numFmtId="164" fontId="6" fillId="5" borderId="10" xfId="0" applyNumberFormat="1" applyFont="1" applyFill="1" applyBorder="1"/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20" fontId="0" fillId="0" borderId="0" xfId="0" applyNumberFormat="1"/>
    <xf numFmtId="0" fontId="9" fillId="0" borderId="0" xfId="2" applyProtection="1"/>
    <xf numFmtId="0" fontId="9" fillId="0" borderId="0" xfId="2" applyProtection="1">
      <protection locked="0"/>
    </xf>
    <xf numFmtId="0" fontId="11" fillId="0" borderId="0" xfId="2" applyFont="1" applyProtection="1">
      <protection locked="0"/>
    </xf>
    <xf numFmtId="0" fontId="12" fillId="0" borderId="0" xfId="2" applyFont="1" applyProtection="1">
      <protection locked="0"/>
    </xf>
    <xf numFmtId="20" fontId="12" fillId="0" borderId="0" xfId="2" applyNumberFormat="1" applyFont="1" applyProtection="1">
      <protection locked="0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0" fillId="0" borderId="1" xfId="0" applyBorder="1"/>
    <xf numFmtId="0" fontId="13" fillId="0" borderId="15" xfId="0" applyFont="1" applyBorder="1"/>
    <xf numFmtId="0" fontId="14" fillId="0" borderId="11" xfId="0" applyFont="1" applyBorder="1"/>
    <xf numFmtId="0" fontId="15" fillId="0" borderId="16" xfId="0" applyFont="1" applyBorder="1" applyAlignment="1">
      <alignment horizontal="center"/>
    </xf>
    <xf numFmtId="44" fontId="15" fillId="0" borderId="12" xfId="1" applyFont="1" applyBorder="1"/>
    <xf numFmtId="0" fontId="15" fillId="0" borderId="16" xfId="1" applyNumberFormat="1" applyFont="1" applyBorder="1" applyAlignment="1">
      <alignment horizontal="center"/>
    </xf>
    <xf numFmtId="0" fontId="15" fillId="0" borderId="0" xfId="0" applyFont="1"/>
    <xf numFmtId="44" fontId="15" fillId="0" borderId="0" xfId="1" applyFont="1"/>
    <xf numFmtId="0" fontId="15" fillId="0" borderId="0" xfId="1" applyNumberFormat="1" applyFont="1" applyAlignment="1">
      <alignment horizontal="center"/>
    </xf>
    <xf numFmtId="0" fontId="13" fillId="0" borderId="0" xfId="2" applyFont="1" applyProtection="1"/>
    <xf numFmtId="0" fontId="16" fillId="0" borderId="11" xfId="2" applyFont="1" applyBorder="1" applyAlignment="1" applyProtection="1">
      <alignment horizontal="right"/>
      <protection locked="0"/>
    </xf>
    <xf numFmtId="0" fontId="16" fillId="0" borderId="12" xfId="2" applyFont="1" applyBorder="1" applyAlignment="1" applyProtection="1">
      <alignment horizontal="right"/>
      <protection locked="0"/>
    </xf>
    <xf numFmtId="0" fontId="16" fillId="0" borderId="3" xfId="2" applyFont="1" applyBorder="1" applyProtection="1">
      <protection locked="0"/>
    </xf>
    <xf numFmtId="0" fontId="17" fillId="0" borderId="0" xfId="2" applyFont="1" applyBorder="1" applyProtection="1">
      <protection locked="0"/>
    </xf>
    <xf numFmtId="0" fontId="17" fillId="0" borderId="17" xfId="2" applyFont="1" applyBorder="1" applyProtection="1">
      <protection locked="0"/>
    </xf>
    <xf numFmtId="0" fontId="16" fillId="0" borderId="0" xfId="2" applyFont="1" applyBorder="1" applyProtection="1">
      <protection locked="0"/>
    </xf>
    <xf numFmtId="20" fontId="17" fillId="0" borderId="0" xfId="2" applyNumberFormat="1" applyFont="1" applyBorder="1" applyProtection="1">
      <protection locked="0"/>
    </xf>
    <xf numFmtId="20" fontId="17" fillId="6" borderId="0" xfId="2" applyNumberFormat="1" applyFont="1" applyFill="1" applyBorder="1" applyProtection="1"/>
    <xf numFmtId="49" fontId="17" fillId="0" borderId="0" xfId="2" applyNumberFormat="1" applyFont="1" applyBorder="1" applyAlignment="1" applyProtection="1">
      <alignment horizontal="right"/>
      <protection locked="0"/>
    </xf>
    <xf numFmtId="0" fontId="17" fillId="0" borderId="0" xfId="2" applyFont="1" applyBorder="1" applyAlignment="1" applyProtection="1">
      <alignment horizontal="right"/>
      <protection locked="0"/>
    </xf>
    <xf numFmtId="0" fontId="17" fillId="6" borderId="0" xfId="2" applyNumberFormat="1" applyFont="1" applyFill="1" applyBorder="1" applyAlignment="1" applyProtection="1">
      <alignment horizontal="right"/>
    </xf>
    <xf numFmtId="0" fontId="17" fillId="6" borderId="0" xfId="2" applyNumberFormat="1" applyFont="1" applyFill="1" applyBorder="1" applyProtection="1"/>
    <xf numFmtId="49" fontId="17" fillId="6" borderId="0" xfId="2" applyNumberFormat="1" applyFont="1" applyFill="1" applyBorder="1" applyAlignment="1" applyProtection="1">
      <alignment horizontal="right"/>
    </xf>
    <xf numFmtId="22" fontId="17" fillId="0" borderId="0" xfId="2" applyNumberFormat="1" applyFont="1" applyBorder="1" applyProtection="1">
      <protection locked="0"/>
    </xf>
    <xf numFmtId="0" fontId="20" fillId="0" borderId="13" xfId="2" applyFont="1" applyBorder="1" applyProtection="1">
      <protection locked="0"/>
    </xf>
    <xf numFmtId="0" fontId="21" fillId="0" borderId="14" xfId="2" applyFont="1" applyBorder="1" applyProtection="1">
      <protection locked="0"/>
    </xf>
    <xf numFmtId="0" fontId="17" fillId="0" borderId="14" xfId="2" applyFont="1" applyBorder="1" applyProtection="1">
      <protection locked="0"/>
    </xf>
    <xf numFmtId="0" fontId="17" fillId="0" borderId="18" xfId="2" applyFont="1" applyBorder="1" applyProtection="1">
      <protection locked="0"/>
    </xf>
    <xf numFmtId="0" fontId="16" fillId="0" borderId="0" xfId="2" applyFont="1" applyAlignment="1" applyProtection="1"/>
    <xf numFmtId="0" fontId="13" fillId="0" borderId="0" xfId="2" applyFont="1" applyAlignment="1" applyProtection="1"/>
    <xf numFmtId="0" fontId="23" fillId="0" borderId="0" xfId="0" applyFont="1"/>
    <xf numFmtId="0" fontId="24" fillId="0" borderId="0" xfId="0" applyFont="1"/>
    <xf numFmtId="0" fontId="27" fillId="0" borderId="0" xfId="0" applyFont="1"/>
    <xf numFmtId="44" fontId="26" fillId="0" borderId="5" xfId="0" applyNumberFormat="1" applyFont="1" applyFill="1" applyBorder="1"/>
    <xf numFmtId="44" fontId="26" fillId="0" borderId="7" xfId="0" applyNumberFormat="1" applyFont="1" applyFill="1" applyBorder="1"/>
    <xf numFmtId="49" fontId="0" fillId="0" borderId="0" xfId="0" applyNumberFormat="1" applyAlignment="1">
      <alignment horizontal="left"/>
    </xf>
    <xf numFmtId="0" fontId="16" fillId="0" borderId="19" xfId="2" applyFont="1" applyBorder="1" applyAlignment="1" applyProtection="1">
      <protection locked="0"/>
    </xf>
    <xf numFmtId="49" fontId="0" fillId="0" borderId="7" xfId="0" applyNumberFormat="1" applyBorder="1" applyAlignment="1">
      <alignment horizontal="left"/>
    </xf>
    <xf numFmtId="0" fontId="0" fillId="0" borderId="7" xfId="0" applyBorder="1"/>
    <xf numFmtId="49" fontId="0" fillId="0" borderId="4" xfId="0" applyNumberFormat="1" applyBorder="1" applyAlignment="1">
      <alignment horizontal="left"/>
    </xf>
    <xf numFmtId="0" fontId="0" fillId="0" borderId="4" xfId="0" applyBorder="1"/>
    <xf numFmtId="0" fontId="25" fillId="0" borderId="5" xfId="0" applyFont="1" applyBorder="1" applyAlignment="1">
      <alignment horizontal="center" wrapText="1"/>
    </xf>
    <xf numFmtId="0" fontId="8" fillId="0" borderId="0" xfId="0" applyFont="1"/>
    <xf numFmtId="49" fontId="0" fillId="0" borderId="20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0" fillId="0" borderId="23" xfId="0" applyBorder="1"/>
    <xf numFmtId="0" fontId="0" fillId="0" borderId="25" xfId="0" applyBorder="1"/>
    <xf numFmtId="49" fontId="0" fillId="0" borderId="27" xfId="0" applyNumberForma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8" fontId="17" fillId="7" borderId="0" xfId="2" applyNumberFormat="1" applyFont="1" applyFill="1" applyBorder="1" applyProtection="1">
      <protection locked="0"/>
    </xf>
    <xf numFmtId="18" fontId="17" fillId="9" borderId="0" xfId="2" applyNumberFormat="1" applyFont="1" applyFill="1" applyBorder="1" applyProtection="1">
      <protection locked="0"/>
    </xf>
    <xf numFmtId="18" fontId="17" fillId="8" borderId="0" xfId="2" applyNumberFormat="1" applyFont="1" applyFill="1" applyBorder="1" applyProtection="1">
      <protection locked="0"/>
    </xf>
    <xf numFmtId="18" fontId="17" fillId="0" borderId="0" xfId="2" applyNumberFormat="1" applyFont="1" applyFill="1" applyBorder="1" applyProtection="1">
      <protection locked="0"/>
    </xf>
    <xf numFmtId="18" fontId="17" fillId="10" borderId="0" xfId="2" applyNumberFormat="1" applyFont="1" applyFill="1" applyBorder="1" applyProtection="1">
      <protection locked="0"/>
    </xf>
    <xf numFmtId="0" fontId="30" fillId="0" borderId="12" xfId="2" applyFont="1" applyBorder="1" applyAlignment="1" applyProtection="1">
      <alignment horizontal="right"/>
      <protection locked="0"/>
    </xf>
    <xf numFmtId="0" fontId="30" fillId="0" borderId="11" xfId="2" applyFont="1" applyBorder="1" applyAlignment="1" applyProtection="1">
      <alignment horizontal="right"/>
      <protection locked="0"/>
    </xf>
    <xf numFmtId="164" fontId="17" fillId="9" borderId="0" xfId="2" applyNumberFormat="1" applyFont="1" applyFill="1" applyBorder="1" applyProtection="1">
      <protection locked="0"/>
    </xf>
    <xf numFmtId="164" fontId="17" fillId="8" borderId="0" xfId="2" applyNumberFormat="1" applyFont="1" applyFill="1" applyBorder="1" applyProtection="1">
      <protection locked="0"/>
    </xf>
    <xf numFmtId="164" fontId="17" fillId="10" borderId="0" xfId="2" applyNumberFormat="1" applyFont="1" applyFill="1" applyBorder="1" applyProtection="1">
      <protection locked="0"/>
    </xf>
    <xf numFmtId="164" fontId="17" fillId="11" borderId="0" xfId="2" applyNumberFormat="1" applyFont="1" applyFill="1" applyBorder="1" applyProtection="1">
      <protection locked="0"/>
    </xf>
    <xf numFmtId="49" fontId="17" fillId="9" borderId="0" xfId="2" applyNumberFormat="1" applyFont="1" applyFill="1" applyBorder="1" applyAlignment="1" applyProtection="1">
      <alignment horizontal="right"/>
      <protection locked="0"/>
    </xf>
    <xf numFmtId="49" fontId="17" fillId="8" borderId="0" xfId="2" applyNumberFormat="1" applyFont="1" applyFill="1" applyBorder="1" applyAlignment="1" applyProtection="1">
      <alignment horizontal="right"/>
      <protection locked="0"/>
    </xf>
    <xf numFmtId="49" fontId="17" fillId="10" borderId="0" xfId="2" applyNumberFormat="1" applyFont="1" applyFill="1" applyBorder="1" applyAlignment="1" applyProtection="1">
      <alignment horizontal="right"/>
      <protection locked="0"/>
    </xf>
    <xf numFmtId="49" fontId="17" fillId="11" borderId="0" xfId="2" applyNumberFormat="1" applyFont="1" applyFill="1" applyBorder="1" applyAlignment="1" applyProtection="1">
      <alignment horizontal="right"/>
      <protection locked="0"/>
    </xf>
    <xf numFmtId="0" fontId="30" fillId="0" borderId="3" xfId="2" applyFont="1" applyBorder="1" applyProtection="1">
      <protection locked="0"/>
    </xf>
    <xf numFmtId="0" fontId="30" fillId="0" borderId="3" xfId="2" applyFont="1" applyBorder="1" applyAlignment="1" applyProtection="1">
      <alignment vertical="top" wrapText="1"/>
      <protection locked="0"/>
    </xf>
    <xf numFmtId="0" fontId="31" fillId="0" borderId="0" xfId="2" applyFont="1" applyBorder="1" applyProtection="1">
      <protection locked="0"/>
    </xf>
    <xf numFmtId="0" fontId="6" fillId="0" borderId="0" xfId="2" applyFont="1" applyBorder="1" applyProtection="1">
      <protection locked="0"/>
    </xf>
    <xf numFmtId="0" fontId="4" fillId="9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6" fillId="0" borderId="7" xfId="0" applyNumberFormat="1" applyFont="1" applyBorder="1"/>
    <xf numFmtId="0" fontId="30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protection locked="0"/>
    </xf>
    <xf numFmtId="0" fontId="12" fillId="0" borderId="0" xfId="2" applyFont="1" applyAlignment="1" applyProtection="1">
      <protection locked="0"/>
    </xf>
    <xf numFmtId="164" fontId="6" fillId="0" borderId="36" xfId="0" applyNumberFormat="1" applyFont="1" applyBorder="1"/>
    <xf numFmtId="164" fontId="6" fillId="0" borderId="37" xfId="0" applyNumberFormat="1" applyFont="1" applyBorder="1"/>
    <xf numFmtId="0" fontId="15" fillId="0" borderId="0" xfId="0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4" fontId="32" fillId="0" borderId="5" xfId="1" applyFont="1" applyBorder="1" applyAlignment="1">
      <alignment horizontal="center" wrapText="1"/>
    </xf>
    <xf numFmtId="0" fontId="32" fillId="0" borderId="5" xfId="1" applyNumberFormat="1" applyFont="1" applyBorder="1" applyAlignment="1">
      <alignment horizontal="center"/>
    </xf>
    <xf numFmtId="0" fontId="32" fillId="0" borderId="5" xfId="0" applyFont="1" applyBorder="1" applyAlignment="1">
      <alignment horizontal="center" wrapText="1"/>
    </xf>
    <xf numFmtId="44" fontId="33" fillId="0" borderId="5" xfId="1" applyFont="1" applyBorder="1" applyAlignment="1">
      <alignment horizontal="center" wrapText="1"/>
    </xf>
    <xf numFmtId="0" fontId="32" fillId="0" borderId="5" xfId="1" applyNumberFormat="1" applyFont="1" applyBorder="1" applyAlignment="1">
      <alignment horizontal="center" wrapText="1"/>
    </xf>
    <xf numFmtId="0" fontId="32" fillId="0" borderId="24" xfId="0" applyFont="1" applyBorder="1" applyAlignment="1">
      <alignment horizontal="center" wrapText="1"/>
    </xf>
    <xf numFmtId="0" fontId="32" fillId="0" borderId="5" xfId="0" applyFont="1" applyBorder="1" applyAlignment="1">
      <alignment horizontal="center"/>
    </xf>
    <xf numFmtId="0" fontId="34" fillId="0" borderId="21" xfId="0" applyFont="1" applyFill="1" applyBorder="1"/>
    <xf numFmtId="0" fontId="26" fillId="0" borderId="5" xfId="0" applyFont="1" applyFill="1" applyBorder="1" applyAlignment="1">
      <alignment horizontal="center"/>
    </xf>
    <xf numFmtId="44" fontId="35" fillId="0" borderId="5" xfId="1" applyFont="1" applyFill="1" applyBorder="1"/>
    <xf numFmtId="0" fontId="26" fillId="0" borderId="5" xfId="1" applyNumberFormat="1" applyFont="1" applyFill="1" applyBorder="1" applyAlignment="1">
      <alignment horizontal="center"/>
    </xf>
    <xf numFmtId="164" fontId="26" fillId="9" borderId="7" xfId="0" applyNumberFormat="1" applyFont="1" applyFill="1" applyBorder="1"/>
    <xf numFmtId="164" fontId="26" fillId="8" borderId="7" xfId="0" applyNumberFormat="1" applyFont="1" applyFill="1" applyBorder="1"/>
    <xf numFmtId="164" fontId="26" fillId="10" borderId="5" xfId="0" applyNumberFormat="1" applyFont="1" applyFill="1" applyBorder="1"/>
    <xf numFmtId="44" fontId="26" fillId="9" borderId="5" xfId="0" applyNumberFormat="1" applyFont="1" applyFill="1" applyBorder="1"/>
    <xf numFmtId="44" fontId="26" fillId="8" borderId="5" xfId="0" applyNumberFormat="1" applyFont="1" applyFill="1" applyBorder="1"/>
    <xf numFmtId="44" fontId="26" fillId="10" borderId="5" xfId="0" applyNumberFormat="1" applyFont="1" applyFill="1" applyBorder="1"/>
    <xf numFmtId="44" fontId="26" fillId="0" borderId="5" xfId="1" applyFont="1" applyFill="1" applyBorder="1"/>
    <xf numFmtId="44" fontId="26" fillId="7" borderId="5" xfId="0" applyNumberFormat="1" applyFont="1" applyFill="1" applyBorder="1"/>
    <xf numFmtId="44" fontId="26" fillId="2" borderId="7" xfId="0" applyNumberFormat="1" applyFont="1" applyFill="1" applyBorder="1"/>
    <xf numFmtId="0" fontId="24" fillId="0" borderId="7" xfId="0" applyFont="1" applyBorder="1"/>
    <xf numFmtId="0" fontId="34" fillId="0" borderId="22" xfId="0" applyFont="1" applyFill="1" applyBorder="1"/>
    <xf numFmtId="0" fontId="26" fillId="0" borderId="7" xfId="0" applyFont="1" applyFill="1" applyBorder="1" applyAlignment="1">
      <alignment horizontal="center"/>
    </xf>
    <xf numFmtId="0" fontId="26" fillId="0" borderId="7" xfId="1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7" xfId="0" applyFont="1" applyFill="1" applyBorder="1" applyAlignment="1">
      <alignment horizontal="center"/>
    </xf>
    <xf numFmtId="0" fontId="26" fillId="0" borderId="27" xfId="1" applyNumberFormat="1" applyFont="1" applyFill="1" applyBorder="1" applyAlignment="1">
      <alignment horizontal="center"/>
    </xf>
    <xf numFmtId="44" fontId="26" fillId="0" borderId="27" xfId="0" applyNumberFormat="1" applyFont="1" applyFill="1" applyBorder="1"/>
    <xf numFmtId="0" fontId="24" fillId="0" borderId="27" xfId="0" applyFont="1" applyBorder="1"/>
    <xf numFmtId="0" fontId="34" fillId="0" borderId="39" xfId="0" applyFont="1" applyFill="1" applyBorder="1"/>
    <xf numFmtId="0" fontId="26" fillId="0" borderId="34" xfId="0" applyFont="1" applyFill="1" applyBorder="1" applyAlignment="1">
      <alignment horizontal="center"/>
    </xf>
    <xf numFmtId="44" fontId="35" fillId="0" borderId="34" xfId="1" applyFont="1" applyFill="1" applyBorder="1"/>
    <xf numFmtId="0" fontId="26" fillId="0" borderId="34" xfId="1" applyNumberFormat="1" applyFont="1" applyFill="1" applyBorder="1" applyAlignment="1">
      <alignment horizontal="center"/>
    </xf>
    <xf numFmtId="164" fontId="26" fillId="9" borderId="34" xfId="0" applyNumberFormat="1" applyFont="1" applyFill="1" applyBorder="1"/>
    <xf numFmtId="164" fontId="26" fillId="8" borderId="34" xfId="0" applyNumberFormat="1" applyFont="1" applyFill="1" applyBorder="1"/>
    <xf numFmtId="164" fontId="26" fillId="10" borderId="34" xfId="0" applyNumberFormat="1" applyFont="1" applyFill="1" applyBorder="1"/>
    <xf numFmtId="44" fontId="26" fillId="9" borderId="34" xfId="0" applyNumberFormat="1" applyFont="1" applyFill="1" applyBorder="1"/>
    <xf numFmtId="44" fontId="26" fillId="8" borderId="34" xfId="0" applyNumberFormat="1" applyFont="1" applyFill="1" applyBorder="1"/>
    <xf numFmtId="44" fontId="26" fillId="10" borderId="34" xfId="0" applyNumberFormat="1" applyFont="1" applyFill="1" applyBorder="1"/>
    <xf numFmtId="44" fontId="26" fillId="0" borderId="34" xfId="1" applyFont="1" applyFill="1" applyBorder="1"/>
    <xf numFmtId="44" fontId="26" fillId="7" borderId="34" xfId="0" applyNumberFormat="1" applyFont="1" applyFill="1" applyBorder="1"/>
    <xf numFmtId="44" fontId="26" fillId="2" borderId="34" xfId="0" applyNumberFormat="1" applyFont="1" applyFill="1" applyBorder="1"/>
    <xf numFmtId="0" fontId="24" fillId="0" borderId="4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Border="1"/>
    <xf numFmtId="0" fontId="0" fillId="0" borderId="0" xfId="0" applyBorder="1"/>
    <xf numFmtId="0" fontId="32" fillId="0" borderId="4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8" fillId="3" borderId="6" xfId="0" applyNumberFormat="1" applyFont="1" applyFill="1" applyBorder="1"/>
    <xf numFmtId="167" fontId="8" fillId="3" borderId="7" xfId="0" applyNumberFormat="1" applyFont="1" applyFill="1" applyBorder="1"/>
    <xf numFmtId="167" fontId="8" fillId="3" borderId="8" xfId="0" applyNumberFormat="1" applyFont="1" applyFill="1" applyBorder="1"/>
    <xf numFmtId="167" fontId="8" fillId="4" borderId="36" xfId="0" applyNumberFormat="1" applyFont="1" applyFill="1" applyBorder="1"/>
    <xf numFmtId="167" fontId="8" fillId="4" borderId="7" xfId="0" applyNumberFormat="1" applyFont="1" applyFill="1" applyBorder="1"/>
    <xf numFmtId="167" fontId="8" fillId="4" borderId="37" xfId="0" applyNumberFormat="1" applyFont="1" applyFill="1" applyBorder="1"/>
    <xf numFmtId="44" fontId="26" fillId="0" borderId="31" xfId="1" applyFont="1" applyFill="1" applyBorder="1"/>
    <xf numFmtId="0" fontId="0" fillId="0" borderId="10" xfId="0" applyBorder="1"/>
    <xf numFmtId="44" fontId="26" fillId="0" borderId="10" xfId="0" applyNumberFormat="1" applyFont="1" applyFill="1" applyBorder="1"/>
    <xf numFmtId="44" fontId="26" fillId="0" borderId="43" xfId="1" applyFont="1" applyFill="1" applyBorder="1"/>
    <xf numFmtId="164" fontId="6" fillId="5" borderId="42" xfId="0" applyNumberFormat="1" applyFont="1" applyFill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6" fillId="0" borderId="29" xfId="2" applyFont="1" applyBorder="1" applyAlignment="1" applyProtection="1">
      <protection locked="0"/>
    </xf>
    <xf numFmtId="0" fontId="16" fillId="0" borderId="2" xfId="2" applyFont="1" applyBorder="1" applyAlignment="1" applyProtection="1">
      <protection locked="0"/>
    </xf>
    <xf numFmtId="0" fontId="16" fillId="0" borderId="1" xfId="2" applyFont="1" applyBorder="1" applyAlignment="1" applyProtection="1">
      <protection locked="0"/>
    </xf>
    <xf numFmtId="0" fontId="31" fillId="0" borderId="0" xfId="2" applyFont="1" applyBorder="1" applyAlignment="1" applyProtection="1">
      <alignment horizontal="left" wrapText="1"/>
      <protection locked="0"/>
    </xf>
    <xf numFmtId="0" fontId="19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right"/>
    </xf>
    <xf numFmtId="0" fontId="17" fillId="0" borderId="0" xfId="2" applyFont="1" applyAlignment="1" applyProtection="1"/>
    <xf numFmtId="0" fontId="13" fillId="0" borderId="0" xfId="2" applyFont="1" applyAlignment="1" applyProtection="1"/>
    <xf numFmtId="0" fontId="13" fillId="0" borderId="0" xfId="2" applyFont="1" applyAlignment="1" applyProtection="1">
      <alignment wrapText="1"/>
    </xf>
    <xf numFmtId="0" fontId="13" fillId="0" borderId="0" xfId="2" applyFont="1" applyAlignment="1" applyProtection="1">
      <alignment vertical="top" wrapText="1"/>
    </xf>
    <xf numFmtId="0" fontId="13" fillId="0" borderId="0" xfId="2" applyFont="1" applyAlignment="1" applyProtection="1">
      <alignment vertical="top"/>
    </xf>
    <xf numFmtId="0" fontId="17" fillId="0" borderId="0" xfId="2" applyFont="1" applyAlignment="1" applyProtection="1">
      <alignment wrapText="1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Normal 2" xfId="2"/>
  </cellStyles>
  <dxfs count="38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/>
      <border diagonalUp="0" diagonalDown="0">
        <left style="thin">
          <color auto="1"/>
        </left>
        <right style="medium">
          <color auto="1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border diagonalUp="0" diagonalDown="0" outline="0">
        <left style="thin">
          <color auto="1"/>
        </left>
        <right style="thin">
          <color indexed="64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C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rgb="FFFFCCFF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B4:X25" totalsRowShown="0" headerRowDxfId="37" dataDxfId="35" headerRowBorderDxfId="36" tableBorderDxfId="34">
  <sortState ref="B5:X26">
    <sortCondition ref="W5:W26"/>
    <sortCondition ref="B5:B26"/>
  </sortState>
  <tableColumns count="23">
    <tableColumn id="1" name="Name" dataDxfId="33"/>
    <tableColumn id="2" name="Rate" dataDxfId="32"/>
    <tableColumn id="3" name="Hourly Fee" dataDxfId="31" dataCellStyle="Currency">
      <calculatedColumnFormula>IFERROR(LOOKUP(C5,'For Calculations'!$B$2:$B$8,'For Calculations'!$C$2:$C$8),"")</calculatedColumnFormula>
    </tableColumn>
    <tableColumn id="4" name="# Miles" dataDxfId="30" dataCellStyle="Currency"/>
    <tableColumn id="5" name="Hours Day 1" dataDxfId="29">
      <calculatedColumnFormula>$J$32</calculatedColumnFormula>
    </tableColumn>
    <tableColumn id="6" name="Hours Day 2" dataDxfId="28">
      <calculatedColumnFormula>$G$32</calculatedColumnFormula>
    </tableColumn>
    <tableColumn id="7" name="Hours Day 3" dataDxfId="27">
      <calculatedColumnFormula>$H$32</calculatedColumnFormula>
    </tableColumn>
    <tableColumn id="8" name="Fee Day 1" dataDxfId="26">
      <calculatedColumnFormula>IFERROR(ROUND(D5*F5,2),"")</calculatedColumnFormula>
    </tableColumn>
    <tableColumn id="9" name="Fee Day 2" dataDxfId="25">
      <calculatedColumnFormula>IFERROR(ROUND(D5*G5,2),"")</calculatedColumnFormula>
    </tableColumn>
    <tableColumn id="10" name="Fee Day 3" dataDxfId="24">
      <calculatedColumnFormula>IFERROR(ROUND(D5*H5,2),"")</calculatedColumnFormula>
    </tableColumn>
    <tableColumn id="11" name="Miles Calculation" dataDxfId="23" dataCellStyle="Currency">
      <calculatedColumnFormula>'For Calculations'!$E$3*'Fees '!E5</calculatedColumnFormula>
    </tableColumn>
    <tableColumn id="12" name="Per Diem" dataDxfId="22"/>
    <tableColumn id="13" name="Toll" dataDxfId="21"/>
    <tableColumn id="14" name="Airfare" dataDxfId="20"/>
    <tableColumn id="15" name="Car, Cab/Uber" dataDxfId="19"/>
    <tableColumn id="23" name="Parking" dataDxfId="18"/>
    <tableColumn id="21" name="Other" dataDxfId="17"/>
    <tableColumn id="16" name="MR/Chief" dataDxfId="16"/>
    <tableColumn id="17" name="Taxable Fee" dataDxfId="15"/>
    <tableColumn id="18" name="Total Amount" dataDxfId="14">
      <calculatedColumnFormula>IFERROR(I5+J5+K5+L5+M5+N5+O5+P5+S5,"")</calculatedColumnFormula>
    </tableColumn>
    <tableColumn id="22" name="Name2" dataDxfId="13"/>
    <tableColumn id="19" name="Notes" dataDxfId="12"/>
    <tableColumn id="20" name="Paid" data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2:J23" totalsRowShown="0" headerRowDxfId="10" tableBorderDxfId="9">
  <autoFilter ref="B2:J23"/>
  <tableColumns count="9">
    <tableColumn id="1" name="Name" dataDxfId="8">
      <calculatedColumnFormula>'Fees '!B5</calculatedColumnFormula>
    </tableColumn>
    <tableColumn id="2" name="Rate" dataDxfId="7">
      <calculatedColumnFormula>'Fees '!C5</calculatedColumnFormula>
    </tableColumn>
    <tableColumn id="3" name="Mileage" dataDxfId="6"/>
    <tableColumn id="4" name="W-9" dataDxfId="5"/>
    <tableColumn id="5" name="Sanction" dataDxfId="4"/>
    <tableColumn id="6" name="Reciepts" dataDxfId="3"/>
    <tableColumn id="8" name="Paid" dataDxfId="2"/>
    <tableColumn id="9" name="Other" dataDxfId="1"/>
    <tableColumn id="7" name="Note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topLeftCell="A4" zoomScale="113" zoomScaleNormal="113" zoomScalePageLayoutView="113" workbookViewId="0">
      <selection activeCell="M10" sqref="M10"/>
    </sheetView>
  </sheetViews>
  <sheetFormatPr defaultColWidth="8.85546875" defaultRowHeight="15"/>
  <cols>
    <col min="1" max="1" width="3" bestFit="1" customWidth="1"/>
    <col min="2" max="2" width="20" customWidth="1"/>
    <col min="3" max="3" width="6.42578125" style="9" customWidth="1"/>
    <col min="4" max="4" width="8.140625" style="1" customWidth="1"/>
    <col min="5" max="5" width="7.7109375" style="2" customWidth="1"/>
    <col min="6" max="11" width="10.28515625" customWidth="1"/>
    <col min="12" max="12" width="10.28515625" style="1" customWidth="1"/>
    <col min="13" max="13" width="8.7109375" customWidth="1"/>
    <col min="14" max="14" width="7.42578125" style="2" customWidth="1"/>
    <col min="15" max="15" width="8.7109375" style="2" customWidth="1"/>
    <col min="16" max="17" width="10.28515625" style="66" customWidth="1"/>
    <col min="18" max="18" width="9" style="66" customWidth="1"/>
    <col min="19" max="19" width="9.140625" style="66" customWidth="1"/>
    <col min="20" max="20" width="10.28515625" customWidth="1"/>
    <col min="21" max="21" width="12.42578125" customWidth="1"/>
    <col min="22" max="22" width="16.7109375" customWidth="1"/>
    <col min="23" max="23" width="12.140625" customWidth="1"/>
    <col min="24" max="24" width="7" style="9" customWidth="1"/>
    <col min="25" max="25" width="7.140625" customWidth="1"/>
    <col min="26" max="26" width="5.28515625" customWidth="1"/>
  </cols>
  <sheetData>
    <row r="1" spans="1:24" s="41" customFormat="1" ht="19.5" thickBot="1">
      <c r="B1" s="37" t="s">
        <v>0</v>
      </c>
      <c r="C1" s="38"/>
      <c r="D1" s="39"/>
      <c r="E1" s="40"/>
      <c r="L1" s="42"/>
      <c r="N1" s="43"/>
      <c r="O1" s="43"/>
      <c r="P1" s="65"/>
      <c r="Q1" s="65"/>
      <c r="R1" s="65"/>
      <c r="S1" s="65"/>
      <c r="X1" s="119"/>
    </row>
    <row r="2" spans="1:24" ht="16.5" thickBot="1">
      <c r="B2" s="36" t="s">
        <v>69</v>
      </c>
      <c r="C2" s="186"/>
      <c r="D2" s="186"/>
      <c r="E2" s="186"/>
      <c r="F2" s="186"/>
      <c r="G2" s="186"/>
      <c r="H2" s="35"/>
      <c r="I2" s="36" t="s">
        <v>70</v>
      </c>
      <c r="J2" s="187"/>
      <c r="K2" s="188"/>
      <c r="L2" s="36" t="s">
        <v>71</v>
      </c>
      <c r="M2" s="189"/>
      <c r="N2" s="187"/>
      <c r="O2" s="187"/>
      <c r="P2" s="187"/>
      <c r="Q2" s="187"/>
      <c r="R2" s="187"/>
      <c r="S2" s="187"/>
      <c r="T2" s="187"/>
      <c r="U2" s="188"/>
    </row>
    <row r="3" spans="1:24" ht="5.25" customHeight="1">
      <c r="A3" s="168"/>
      <c r="B3" s="167"/>
      <c r="C3" s="3"/>
    </row>
    <row r="4" spans="1:24" s="4" customFormat="1" ht="24.95" customHeight="1">
      <c r="B4" s="120" t="s">
        <v>1</v>
      </c>
      <c r="C4" s="121" t="s">
        <v>2</v>
      </c>
      <c r="D4" s="122" t="s">
        <v>3</v>
      </c>
      <c r="E4" s="123" t="s">
        <v>4</v>
      </c>
      <c r="F4" s="124" t="s">
        <v>5</v>
      </c>
      <c r="G4" s="124" t="s">
        <v>6</v>
      </c>
      <c r="H4" s="124" t="s">
        <v>7</v>
      </c>
      <c r="I4" s="124" t="s">
        <v>8</v>
      </c>
      <c r="J4" s="124" t="s">
        <v>9</v>
      </c>
      <c r="K4" s="124" t="s">
        <v>10</v>
      </c>
      <c r="L4" s="125" t="s">
        <v>11</v>
      </c>
      <c r="M4" s="124" t="s">
        <v>12</v>
      </c>
      <c r="N4" s="123" t="s">
        <v>13</v>
      </c>
      <c r="O4" s="126" t="s">
        <v>80</v>
      </c>
      <c r="P4" s="126" t="s">
        <v>112</v>
      </c>
      <c r="Q4" s="126" t="s">
        <v>111</v>
      </c>
      <c r="R4" s="126" t="s">
        <v>82</v>
      </c>
      <c r="S4" s="76" t="s">
        <v>91</v>
      </c>
      <c r="T4" s="124" t="s">
        <v>14</v>
      </c>
      <c r="U4" s="127" t="s">
        <v>15</v>
      </c>
      <c r="V4" s="128" t="s">
        <v>103</v>
      </c>
      <c r="W4" s="128" t="s">
        <v>77</v>
      </c>
      <c r="X4" s="169" t="s">
        <v>92</v>
      </c>
    </row>
    <row r="5" spans="1:24" ht="17.25" customHeight="1">
      <c r="A5" s="77">
        <v>1</v>
      </c>
      <c r="B5" s="129"/>
      <c r="C5" s="130"/>
      <c r="D5" s="131" t="str">
        <f>IFERROR(LOOKUP(C5,'For Calculations'!$B$2:$B$8,'For Calculations'!$C$2:$C$8),"")</f>
        <v/>
      </c>
      <c r="E5" s="132"/>
      <c r="F5" s="133">
        <f t="shared" ref="F5:F24" si="0">$F$32</f>
        <v>0</v>
      </c>
      <c r="G5" s="134">
        <f t="shared" ref="G5:G24" si="1">$G$32</f>
        <v>0</v>
      </c>
      <c r="H5" s="135">
        <f t="shared" ref="H5:H24" si="2">$H$32</f>
        <v>0</v>
      </c>
      <c r="I5" s="136" t="str">
        <f t="shared" ref="I5:I24" si="3">IFERROR(ROUND(D5*F5,2),"")</f>
        <v/>
      </c>
      <c r="J5" s="137" t="str">
        <f t="shared" ref="J5:J24" si="4">IFERROR(ROUND(D5*G5,2),"")</f>
        <v/>
      </c>
      <c r="K5" s="138" t="str">
        <f t="shared" ref="K5:K24" si="5">IFERROR(ROUND(D5*H5,2),"")</f>
        <v/>
      </c>
      <c r="L5" s="139">
        <f>IFERROR('For Calculations'!$E$3*'Fees '!E5,"")</f>
        <v>0</v>
      </c>
      <c r="M5" s="73"/>
      <c r="N5" s="73"/>
      <c r="O5" s="68"/>
      <c r="P5" s="68"/>
      <c r="Q5" s="68"/>
      <c r="R5" s="69"/>
      <c r="S5" s="69"/>
      <c r="T5" s="140" t="str">
        <f t="shared" ref="T5:T24" si="6">IFERROR(I5+J5+K5,"")</f>
        <v/>
      </c>
      <c r="U5" s="141" t="str">
        <f t="shared" ref="U5:U24" si="7">IFERROR(I5+J5+K5+L5+M5+N5+O5+P5+S5,"")</f>
        <v/>
      </c>
      <c r="V5" s="142">
        <f t="shared" ref="V5:V24" si="8">IFERROR(B5,"")</f>
        <v>0</v>
      </c>
      <c r="W5" s="142"/>
      <c r="X5" s="170"/>
    </row>
    <row r="6" spans="1:24" ht="17.25" customHeight="1">
      <c r="A6" s="77">
        <v>2</v>
      </c>
      <c r="B6" s="143"/>
      <c r="C6" s="144"/>
      <c r="D6" s="131" t="str">
        <f>IFERROR(LOOKUP(C6,'For Calculations'!$B$2:$B$8,'For Calculations'!$C$2:$C$8),"")</f>
        <v/>
      </c>
      <c r="E6" s="145"/>
      <c r="F6" s="133">
        <f t="shared" si="0"/>
        <v>0</v>
      </c>
      <c r="G6" s="134">
        <f t="shared" si="1"/>
        <v>0</v>
      </c>
      <c r="H6" s="135">
        <f t="shared" si="2"/>
        <v>0</v>
      </c>
      <c r="I6" s="136" t="str">
        <f t="shared" si="3"/>
        <v/>
      </c>
      <c r="J6" s="137" t="str">
        <f t="shared" si="4"/>
        <v/>
      </c>
      <c r="K6" s="138" t="str">
        <f t="shared" si="5"/>
        <v/>
      </c>
      <c r="L6" s="139">
        <f>IFERROR('For Calculations'!$E$3*'Fees '!E6,"")</f>
        <v>0</v>
      </c>
      <c r="M6" s="73"/>
      <c r="N6" s="73"/>
      <c r="O6" s="69"/>
      <c r="P6" s="69"/>
      <c r="Q6" s="69"/>
      <c r="R6" s="69"/>
      <c r="S6" s="69"/>
      <c r="T6" s="140" t="str">
        <f t="shared" si="6"/>
        <v/>
      </c>
      <c r="U6" s="141" t="str">
        <f t="shared" si="7"/>
        <v/>
      </c>
      <c r="V6" s="142">
        <f t="shared" si="8"/>
        <v>0</v>
      </c>
      <c r="W6" s="142"/>
      <c r="X6" s="170"/>
    </row>
    <row r="7" spans="1:24" ht="17.25" customHeight="1">
      <c r="A7" s="77">
        <v>3</v>
      </c>
      <c r="B7" s="143"/>
      <c r="C7" s="144"/>
      <c r="D7" s="131" t="str">
        <f>IFERROR(LOOKUP(C7,'For Calculations'!$B$2:$B$8,'For Calculations'!$C$2:$C$8),"")</f>
        <v/>
      </c>
      <c r="E7" s="145"/>
      <c r="F7" s="133">
        <f t="shared" si="0"/>
        <v>0</v>
      </c>
      <c r="G7" s="134">
        <f t="shared" si="1"/>
        <v>0</v>
      </c>
      <c r="H7" s="135">
        <f t="shared" si="2"/>
        <v>0</v>
      </c>
      <c r="I7" s="136" t="str">
        <f t="shared" si="3"/>
        <v/>
      </c>
      <c r="J7" s="137" t="str">
        <f t="shared" si="4"/>
        <v/>
      </c>
      <c r="K7" s="138" t="str">
        <f t="shared" si="5"/>
        <v/>
      </c>
      <c r="L7" s="139">
        <f>IFERROR('For Calculations'!$E$3*'Fees '!E7,"")</f>
        <v>0</v>
      </c>
      <c r="M7" s="73"/>
      <c r="N7" s="73"/>
      <c r="O7" s="69"/>
      <c r="P7" s="69"/>
      <c r="Q7" s="69"/>
      <c r="R7" s="69"/>
      <c r="S7" s="69"/>
      <c r="T7" s="140" t="str">
        <f t="shared" si="6"/>
        <v/>
      </c>
      <c r="U7" s="141" t="str">
        <f t="shared" si="7"/>
        <v/>
      </c>
      <c r="V7" s="142">
        <f t="shared" si="8"/>
        <v>0</v>
      </c>
      <c r="W7" s="142"/>
      <c r="X7" s="170"/>
    </row>
    <row r="8" spans="1:24" ht="17.25" customHeight="1">
      <c r="A8" s="77">
        <v>4</v>
      </c>
      <c r="B8" s="143"/>
      <c r="C8" s="144"/>
      <c r="D8" s="131" t="str">
        <f>IFERROR(LOOKUP(C8,'For Calculations'!$B$2:$B$8,'For Calculations'!$C$2:$C$8),"")</f>
        <v/>
      </c>
      <c r="E8" s="145"/>
      <c r="F8" s="133">
        <f t="shared" si="0"/>
        <v>0</v>
      </c>
      <c r="G8" s="134">
        <f t="shared" si="1"/>
        <v>0</v>
      </c>
      <c r="H8" s="135">
        <f t="shared" si="2"/>
        <v>0</v>
      </c>
      <c r="I8" s="136" t="str">
        <f t="shared" si="3"/>
        <v/>
      </c>
      <c r="J8" s="137" t="str">
        <f t="shared" si="4"/>
        <v/>
      </c>
      <c r="K8" s="138" t="str">
        <f t="shared" si="5"/>
        <v/>
      </c>
      <c r="L8" s="139">
        <f>IFERROR('For Calculations'!$E$3*'Fees '!E8,"")</f>
        <v>0</v>
      </c>
      <c r="M8" s="73"/>
      <c r="N8" s="73"/>
      <c r="O8" s="69"/>
      <c r="P8" s="69"/>
      <c r="Q8" s="69"/>
      <c r="R8" s="69"/>
      <c r="S8" s="69"/>
      <c r="T8" s="140" t="str">
        <f t="shared" si="6"/>
        <v/>
      </c>
      <c r="U8" s="141" t="str">
        <f t="shared" si="7"/>
        <v/>
      </c>
      <c r="V8" s="142">
        <f t="shared" si="8"/>
        <v>0</v>
      </c>
      <c r="W8" s="142"/>
      <c r="X8" s="170"/>
    </row>
    <row r="9" spans="1:24" ht="17.25" customHeight="1">
      <c r="A9" s="77">
        <v>5</v>
      </c>
      <c r="B9" s="143"/>
      <c r="C9" s="144"/>
      <c r="D9" s="131" t="str">
        <f>IFERROR(LOOKUP(C9,'For Calculations'!$B$2:$B$8,'For Calculations'!$C$2:$C$8),"")</f>
        <v/>
      </c>
      <c r="E9" s="145"/>
      <c r="F9" s="133">
        <f t="shared" si="0"/>
        <v>0</v>
      </c>
      <c r="G9" s="134">
        <f t="shared" si="1"/>
        <v>0</v>
      </c>
      <c r="H9" s="135">
        <f t="shared" si="2"/>
        <v>0</v>
      </c>
      <c r="I9" s="136" t="str">
        <f t="shared" si="3"/>
        <v/>
      </c>
      <c r="J9" s="137" t="str">
        <f t="shared" si="4"/>
        <v/>
      </c>
      <c r="K9" s="138" t="str">
        <f t="shared" si="5"/>
        <v/>
      </c>
      <c r="L9" s="139">
        <f>IFERROR('For Calculations'!$E$3*'Fees '!E9,"")</f>
        <v>0</v>
      </c>
      <c r="M9" s="73"/>
      <c r="N9" s="73"/>
      <c r="O9" s="69"/>
      <c r="P9" s="69"/>
      <c r="Q9" s="69"/>
      <c r="R9" s="69"/>
      <c r="S9" s="69"/>
      <c r="T9" s="140" t="str">
        <f t="shared" si="6"/>
        <v/>
      </c>
      <c r="U9" s="141" t="str">
        <f t="shared" si="7"/>
        <v/>
      </c>
      <c r="V9" s="142">
        <f t="shared" si="8"/>
        <v>0</v>
      </c>
      <c r="W9" s="142"/>
      <c r="X9" s="170"/>
    </row>
    <row r="10" spans="1:24" ht="17.25" customHeight="1">
      <c r="A10" s="77">
        <v>6</v>
      </c>
      <c r="B10" s="143"/>
      <c r="C10" s="144"/>
      <c r="D10" s="131" t="str">
        <f>IFERROR(LOOKUP(C10,'For Calculations'!$B$2:$B$8,'For Calculations'!$C$2:$C$8),"")</f>
        <v/>
      </c>
      <c r="E10" s="145"/>
      <c r="F10" s="133">
        <f t="shared" si="0"/>
        <v>0</v>
      </c>
      <c r="G10" s="134">
        <f t="shared" si="1"/>
        <v>0</v>
      </c>
      <c r="H10" s="135">
        <f t="shared" si="2"/>
        <v>0</v>
      </c>
      <c r="I10" s="136" t="str">
        <f t="shared" si="3"/>
        <v/>
      </c>
      <c r="J10" s="137" t="str">
        <f t="shared" si="4"/>
        <v/>
      </c>
      <c r="K10" s="138" t="str">
        <f t="shared" si="5"/>
        <v/>
      </c>
      <c r="L10" s="139">
        <f>IFERROR('For Calculations'!$E$3*'Fees '!E10,"")</f>
        <v>0</v>
      </c>
      <c r="M10" s="73"/>
      <c r="N10" s="73"/>
      <c r="O10" s="69"/>
      <c r="P10" s="69"/>
      <c r="Q10" s="69"/>
      <c r="R10" s="69"/>
      <c r="S10" s="69"/>
      <c r="T10" s="140" t="str">
        <f t="shared" si="6"/>
        <v/>
      </c>
      <c r="U10" s="141" t="str">
        <f t="shared" si="7"/>
        <v/>
      </c>
      <c r="V10" s="142">
        <f t="shared" si="8"/>
        <v>0</v>
      </c>
      <c r="W10" s="142"/>
      <c r="X10" s="170"/>
    </row>
    <row r="11" spans="1:24" ht="17.25" customHeight="1">
      <c r="A11" s="77">
        <v>7</v>
      </c>
      <c r="B11" s="143"/>
      <c r="C11" s="144"/>
      <c r="D11" s="131" t="str">
        <f>IFERROR(LOOKUP(C11,'For Calculations'!$B$2:$B$8,'For Calculations'!$C$2:$C$8),"")</f>
        <v/>
      </c>
      <c r="E11" s="145"/>
      <c r="F11" s="133">
        <f t="shared" si="0"/>
        <v>0</v>
      </c>
      <c r="G11" s="134">
        <f t="shared" si="1"/>
        <v>0</v>
      </c>
      <c r="H11" s="135">
        <f t="shared" si="2"/>
        <v>0</v>
      </c>
      <c r="I11" s="136" t="str">
        <f t="shared" si="3"/>
        <v/>
      </c>
      <c r="J11" s="137" t="str">
        <f t="shared" si="4"/>
        <v/>
      </c>
      <c r="K11" s="138" t="str">
        <f t="shared" si="5"/>
        <v/>
      </c>
      <c r="L11" s="139">
        <f>IFERROR('For Calculations'!$E$3*'Fees '!E11,"")</f>
        <v>0</v>
      </c>
      <c r="M11" s="73"/>
      <c r="N11" s="73"/>
      <c r="O11" s="69"/>
      <c r="P11" s="69"/>
      <c r="Q11" s="69"/>
      <c r="R11" s="69"/>
      <c r="S11" s="69"/>
      <c r="T11" s="140" t="str">
        <f t="shared" si="6"/>
        <v/>
      </c>
      <c r="U11" s="141" t="str">
        <f t="shared" si="7"/>
        <v/>
      </c>
      <c r="V11" s="142">
        <f t="shared" si="8"/>
        <v>0</v>
      </c>
      <c r="W11" s="142"/>
      <c r="X11" s="170"/>
    </row>
    <row r="12" spans="1:24" ht="17.25" customHeight="1">
      <c r="A12" s="77">
        <v>8</v>
      </c>
      <c r="B12" s="143"/>
      <c r="C12" s="144"/>
      <c r="D12" s="131" t="str">
        <f>IFERROR(LOOKUP(C12,'For Calculations'!$B$2:$B$8,'For Calculations'!$C$2:$C$8),"")</f>
        <v/>
      </c>
      <c r="E12" s="145"/>
      <c r="F12" s="133">
        <f t="shared" si="0"/>
        <v>0</v>
      </c>
      <c r="G12" s="134">
        <f t="shared" si="1"/>
        <v>0</v>
      </c>
      <c r="H12" s="135">
        <f t="shared" si="2"/>
        <v>0</v>
      </c>
      <c r="I12" s="136" t="str">
        <f t="shared" si="3"/>
        <v/>
      </c>
      <c r="J12" s="137" t="str">
        <f t="shared" si="4"/>
        <v/>
      </c>
      <c r="K12" s="138" t="str">
        <f t="shared" si="5"/>
        <v/>
      </c>
      <c r="L12" s="139">
        <f>IFERROR('For Calculations'!$E$3*'Fees '!E12,"")</f>
        <v>0</v>
      </c>
      <c r="M12" s="73"/>
      <c r="N12" s="73"/>
      <c r="O12" s="69"/>
      <c r="P12" s="69"/>
      <c r="Q12" s="69"/>
      <c r="R12" s="69"/>
      <c r="S12" s="69"/>
      <c r="T12" s="140" t="str">
        <f t="shared" si="6"/>
        <v/>
      </c>
      <c r="U12" s="141" t="str">
        <f t="shared" si="7"/>
        <v/>
      </c>
      <c r="V12" s="142">
        <f t="shared" si="8"/>
        <v>0</v>
      </c>
      <c r="W12" s="142"/>
      <c r="X12" s="170"/>
    </row>
    <row r="13" spans="1:24" ht="17.25" customHeight="1">
      <c r="A13" s="77">
        <v>9</v>
      </c>
      <c r="B13" s="146"/>
      <c r="C13" s="147"/>
      <c r="D13" s="131" t="str">
        <f>IFERROR(LOOKUP(C13,'For Calculations'!$B$2:$B$8,'For Calculations'!$C$2:$C$8),"")</f>
        <v/>
      </c>
      <c r="E13" s="148"/>
      <c r="F13" s="133">
        <f t="shared" si="0"/>
        <v>0</v>
      </c>
      <c r="G13" s="134">
        <f t="shared" si="1"/>
        <v>0</v>
      </c>
      <c r="H13" s="135">
        <f t="shared" si="2"/>
        <v>0</v>
      </c>
      <c r="I13" s="136" t="str">
        <f t="shared" si="3"/>
        <v/>
      </c>
      <c r="J13" s="137" t="str">
        <f t="shared" si="4"/>
        <v/>
      </c>
      <c r="K13" s="138" t="str">
        <f t="shared" si="5"/>
        <v/>
      </c>
      <c r="L13" s="139">
        <f>IFERROR('For Calculations'!$E$3*'Fees '!E13,"")</f>
        <v>0</v>
      </c>
      <c r="M13" s="73"/>
      <c r="N13" s="73"/>
      <c r="O13" s="149"/>
      <c r="P13" s="149"/>
      <c r="Q13" s="149"/>
      <c r="R13" s="69"/>
      <c r="S13" s="69"/>
      <c r="T13" s="140" t="str">
        <f t="shared" si="6"/>
        <v/>
      </c>
      <c r="U13" s="141" t="str">
        <f t="shared" si="7"/>
        <v/>
      </c>
      <c r="V13" s="142">
        <f t="shared" si="8"/>
        <v>0</v>
      </c>
      <c r="W13" s="150"/>
      <c r="X13" s="171"/>
    </row>
    <row r="14" spans="1:24" ht="17.25" customHeight="1">
      <c r="A14" s="77">
        <v>10</v>
      </c>
      <c r="B14" s="146"/>
      <c r="C14" s="147"/>
      <c r="D14" s="131" t="str">
        <f>IFERROR(LOOKUP(C14,'For Calculations'!$B$2:$B$8,'For Calculations'!$C$2:$C$8),"")</f>
        <v/>
      </c>
      <c r="E14" s="148"/>
      <c r="F14" s="133">
        <f t="shared" si="0"/>
        <v>0</v>
      </c>
      <c r="G14" s="134">
        <f t="shared" si="1"/>
        <v>0</v>
      </c>
      <c r="H14" s="135">
        <f t="shared" si="2"/>
        <v>0</v>
      </c>
      <c r="I14" s="136" t="str">
        <f t="shared" si="3"/>
        <v/>
      </c>
      <c r="J14" s="137" t="str">
        <f t="shared" si="4"/>
        <v/>
      </c>
      <c r="K14" s="138" t="str">
        <f t="shared" si="5"/>
        <v/>
      </c>
      <c r="L14" s="139">
        <f>IFERROR('For Calculations'!$E$3*'Fees '!E14,"")</f>
        <v>0</v>
      </c>
      <c r="M14" s="73"/>
      <c r="N14" s="73"/>
      <c r="O14" s="149"/>
      <c r="P14" s="149"/>
      <c r="Q14" s="149"/>
      <c r="R14" s="69"/>
      <c r="S14" s="69"/>
      <c r="T14" s="140" t="str">
        <f t="shared" si="6"/>
        <v/>
      </c>
      <c r="U14" s="141" t="str">
        <f t="shared" si="7"/>
        <v/>
      </c>
      <c r="V14" s="142">
        <f t="shared" si="8"/>
        <v>0</v>
      </c>
      <c r="W14" s="150"/>
      <c r="X14" s="171"/>
    </row>
    <row r="15" spans="1:24" ht="17.25" customHeight="1">
      <c r="A15" s="77">
        <v>11</v>
      </c>
      <c r="B15" s="146"/>
      <c r="C15" s="147"/>
      <c r="D15" s="131" t="str">
        <f>IFERROR(LOOKUP(C15,'For Calculations'!$B$2:$B$8,'For Calculations'!$C$2:$C$8),"")</f>
        <v/>
      </c>
      <c r="E15" s="148"/>
      <c r="F15" s="133">
        <f t="shared" si="0"/>
        <v>0</v>
      </c>
      <c r="G15" s="134">
        <f t="shared" si="1"/>
        <v>0</v>
      </c>
      <c r="H15" s="135">
        <f t="shared" si="2"/>
        <v>0</v>
      </c>
      <c r="I15" s="136" t="str">
        <f t="shared" si="3"/>
        <v/>
      </c>
      <c r="J15" s="137" t="str">
        <f t="shared" si="4"/>
        <v/>
      </c>
      <c r="K15" s="138" t="str">
        <f t="shared" si="5"/>
        <v/>
      </c>
      <c r="L15" s="139">
        <f>IFERROR('For Calculations'!$E$3*'Fees '!E15,"")</f>
        <v>0</v>
      </c>
      <c r="M15" s="73"/>
      <c r="N15" s="73"/>
      <c r="O15" s="149"/>
      <c r="P15" s="149"/>
      <c r="Q15" s="149"/>
      <c r="R15" s="69"/>
      <c r="S15" s="69"/>
      <c r="T15" s="140" t="str">
        <f t="shared" si="6"/>
        <v/>
      </c>
      <c r="U15" s="141" t="str">
        <f t="shared" si="7"/>
        <v/>
      </c>
      <c r="V15" s="142">
        <f t="shared" si="8"/>
        <v>0</v>
      </c>
      <c r="W15" s="150"/>
      <c r="X15" s="171"/>
    </row>
    <row r="16" spans="1:24" ht="17.25" customHeight="1">
      <c r="A16" s="77">
        <v>12</v>
      </c>
      <c r="B16" s="146"/>
      <c r="C16" s="147"/>
      <c r="D16" s="131" t="str">
        <f>IFERROR(LOOKUP(C16,'For Calculations'!$B$2:$B$8,'For Calculations'!$C$2:$C$8),"")</f>
        <v/>
      </c>
      <c r="E16" s="148"/>
      <c r="F16" s="133">
        <f t="shared" si="0"/>
        <v>0</v>
      </c>
      <c r="G16" s="134">
        <f t="shared" si="1"/>
        <v>0</v>
      </c>
      <c r="H16" s="135">
        <f t="shared" si="2"/>
        <v>0</v>
      </c>
      <c r="I16" s="136" t="str">
        <f t="shared" si="3"/>
        <v/>
      </c>
      <c r="J16" s="137" t="str">
        <f t="shared" si="4"/>
        <v/>
      </c>
      <c r="K16" s="138" t="str">
        <f t="shared" si="5"/>
        <v/>
      </c>
      <c r="L16" s="139">
        <f>IFERROR('For Calculations'!$E$3*'Fees '!E16,"")</f>
        <v>0</v>
      </c>
      <c r="M16" s="73"/>
      <c r="N16" s="73"/>
      <c r="O16" s="149"/>
      <c r="P16" s="149"/>
      <c r="Q16" s="149"/>
      <c r="R16" s="69"/>
      <c r="S16" s="69"/>
      <c r="T16" s="140" t="str">
        <f t="shared" si="6"/>
        <v/>
      </c>
      <c r="U16" s="141" t="str">
        <f t="shared" si="7"/>
        <v/>
      </c>
      <c r="V16" s="142">
        <f t="shared" si="8"/>
        <v>0</v>
      </c>
      <c r="W16" s="150"/>
      <c r="X16" s="171"/>
    </row>
    <row r="17" spans="1:24" ht="17.25" customHeight="1">
      <c r="A17" s="77">
        <v>13</v>
      </c>
      <c r="B17" s="146"/>
      <c r="C17" s="147"/>
      <c r="D17" s="131" t="str">
        <f>IFERROR(LOOKUP(C17,'For Calculations'!$B$2:$B$8,'For Calculations'!$C$2:$C$8),"")</f>
        <v/>
      </c>
      <c r="E17" s="148"/>
      <c r="F17" s="133">
        <f t="shared" si="0"/>
        <v>0</v>
      </c>
      <c r="G17" s="134">
        <f t="shared" si="1"/>
        <v>0</v>
      </c>
      <c r="H17" s="135">
        <f t="shared" si="2"/>
        <v>0</v>
      </c>
      <c r="I17" s="136" t="str">
        <f t="shared" si="3"/>
        <v/>
      </c>
      <c r="J17" s="137" t="str">
        <f t="shared" si="4"/>
        <v/>
      </c>
      <c r="K17" s="138" t="str">
        <f t="shared" si="5"/>
        <v/>
      </c>
      <c r="L17" s="139">
        <f>IFERROR('For Calculations'!$E$3*'Fees '!E17,"")</f>
        <v>0</v>
      </c>
      <c r="M17" s="73"/>
      <c r="N17" s="73"/>
      <c r="O17" s="149"/>
      <c r="P17" s="149"/>
      <c r="Q17" s="149"/>
      <c r="R17" s="69"/>
      <c r="S17" s="69"/>
      <c r="T17" s="140" t="str">
        <f t="shared" si="6"/>
        <v/>
      </c>
      <c r="U17" s="141" t="str">
        <f t="shared" si="7"/>
        <v/>
      </c>
      <c r="V17" s="142">
        <f t="shared" si="8"/>
        <v>0</v>
      </c>
      <c r="W17" s="150"/>
      <c r="X17" s="171"/>
    </row>
    <row r="18" spans="1:24" ht="17.25" customHeight="1">
      <c r="A18" s="77">
        <v>14</v>
      </c>
      <c r="B18" s="146"/>
      <c r="C18" s="147"/>
      <c r="D18" s="131" t="str">
        <f>IFERROR(LOOKUP(C18,'For Calculations'!$B$2:$B$8,'For Calculations'!$C$2:$C$8),"")</f>
        <v/>
      </c>
      <c r="E18" s="148"/>
      <c r="F18" s="133">
        <f t="shared" si="0"/>
        <v>0</v>
      </c>
      <c r="G18" s="134">
        <f t="shared" si="1"/>
        <v>0</v>
      </c>
      <c r="H18" s="135">
        <f t="shared" si="2"/>
        <v>0</v>
      </c>
      <c r="I18" s="136" t="str">
        <f t="shared" si="3"/>
        <v/>
      </c>
      <c r="J18" s="137" t="str">
        <f t="shared" si="4"/>
        <v/>
      </c>
      <c r="K18" s="138" t="str">
        <f t="shared" si="5"/>
        <v/>
      </c>
      <c r="L18" s="139">
        <f>IFERROR('For Calculations'!$E$3*'Fees '!E18,"")</f>
        <v>0</v>
      </c>
      <c r="M18" s="73"/>
      <c r="N18" s="73"/>
      <c r="O18" s="149"/>
      <c r="P18" s="149"/>
      <c r="Q18" s="149"/>
      <c r="R18" s="69"/>
      <c r="S18" s="69"/>
      <c r="T18" s="140" t="str">
        <f t="shared" si="6"/>
        <v/>
      </c>
      <c r="U18" s="141" t="str">
        <f t="shared" si="7"/>
        <v/>
      </c>
      <c r="V18" s="142">
        <f t="shared" si="8"/>
        <v>0</v>
      </c>
      <c r="W18" s="150"/>
      <c r="X18" s="171"/>
    </row>
    <row r="19" spans="1:24" ht="17.25" customHeight="1">
      <c r="A19" s="77">
        <v>15</v>
      </c>
      <c r="B19" s="146"/>
      <c r="C19" s="147"/>
      <c r="D19" s="131" t="str">
        <f>IFERROR(LOOKUP(C19,'For Calculations'!$B$2:$B$8,'For Calculations'!$C$2:$C$8),"")</f>
        <v/>
      </c>
      <c r="E19" s="148"/>
      <c r="F19" s="133">
        <f t="shared" si="0"/>
        <v>0</v>
      </c>
      <c r="G19" s="134">
        <f t="shared" si="1"/>
        <v>0</v>
      </c>
      <c r="H19" s="135">
        <f t="shared" si="2"/>
        <v>0</v>
      </c>
      <c r="I19" s="136" t="str">
        <f t="shared" si="3"/>
        <v/>
      </c>
      <c r="J19" s="137" t="str">
        <f t="shared" si="4"/>
        <v/>
      </c>
      <c r="K19" s="138" t="str">
        <f t="shared" si="5"/>
        <v/>
      </c>
      <c r="L19" s="139">
        <f>IFERROR('For Calculations'!$E$3*'Fees '!E19,"")</f>
        <v>0</v>
      </c>
      <c r="M19" s="73"/>
      <c r="N19" s="73"/>
      <c r="O19" s="149"/>
      <c r="P19" s="149"/>
      <c r="Q19" s="149"/>
      <c r="R19" s="69"/>
      <c r="S19" s="69"/>
      <c r="T19" s="140" t="str">
        <f t="shared" si="6"/>
        <v/>
      </c>
      <c r="U19" s="141" t="str">
        <f t="shared" si="7"/>
        <v/>
      </c>
      <c r="V19" s="142">
        <f t="shared" si="8"/>
        <v>0</v>
      </c>
      <c r="W19" s="150"/>
      <c r="X19" s="171"/>
    </row>
    <row r="20" spans="1:24" ht="17.25" customHeight="1">
      <c r="A20" s="77">
        <v>16</v>
      </c>
      <c r="B20" s="146"/>
      <c r="C20" s="147"/>
      <c r="D20" s="131" t="str">
        <f>IFERROR(LOOKUP(C20,'For Calculations'!$B$2:$B$8,'For Calculations'!$C$2:$C$8),"")</f>
        <v/>
      </c>
      <c r="E20" s="148"/>
      <c r="F20" s="133">
        <f t="shared" si="0"/>
        <v>0</v>
      </c>
      <c r="G20" s="134">
        <f t="shared" si="1"/>
        <v>0</v>
      </c>
      <c r="H20" s="135">
        <f t="shared" si="2"/>
        <v>0</v>
      </c>
      <c r="I20" s="136" t="str">
        <f t="shared" si="3"/>
        <v/>
      </c>
      <c r="J20" s="137" t="str">
        <f t="shared" si="4"/>
        <v/>
      </c>
      <c r="K20" s="138" t="str">
        <f t="shared" si="5"/>
        <v/>
      </c>
      <c r="L20" s="139">
        <f>IFERROR('For Calculations'!$E$3*'Fees '!E20,"")</f>
        <v>0</v>
      </c>
      <c r="M20" s="73"/>
      <c r="N20" s="73"/>
      <c r="O20" s="149"/>
      <c r="P20" s="149"/>
      <c r="Q20" s="149"/>
      <c r="R20" s="69"/>
      <c r="S20" s="69"/>
      <c r="T20" s="140" t="str">
        <f t="shared" si="6"/>
        <v/>
      </c>
      <c r="U20" s="141" t="str">
        <f t="shared" si="7"/>
        <v/>
      </c>
      <c r="V20" s="142">
        <f t="shared" si="8"/>
        <v>0</v>
      </c>
      <c r="W20" s="150"/>
      <c r="X20" s="171"/>
    </row>
    <row r="21" spans="1:24" ht="17.25" customHeight="1">
      <c r="A21" s="77">
        <v>17</v>
      </c>
      <c r="B21" s="146"/>
      <c r="C21" s="147"/>
      <c r="D21" s="131" t="str">
        <f>IFERROR(LOOKUP(C21,'For Calculations'!$B$2:$B$8,'For Calculations'!$C$2:$C$8),"")</f>
        <v/>
      </c>
      <c r="E21" s="148"/>
      <c r="F21" s="133">
        <f t="shared" si="0"/>
        <v>0</v>
      </c>
      <c r="G21" s="134">
        <f t="shared" si="1"/>
        <v>0</v>
      </c>
      <c r="H21" s="135">
        <f t="shared" si="2"/>
        <v>0</v>
      </c>
      <c r="I21" s="136" t="str">
        <f t="shared" si="3"/>
        <v/>
      </c>
      <c r="J21" s="137" t="str">
        <f t="shared" si="4"/>
        <v/>
      </c>
      <c r="K21" s="138" t="str">
        <f t="shared" si="5"/>
        <v/>
      </c>
      <c r="L21" s="139">
        <f>IFERROR('For Calculations'!$E$3*'Fees '!E21,"")</f>
        <v>0</v>
      </c>
      <c r="M21" s="73"/>
      <c r="N21" s="73"/>
      <c r="O21" s="149"/>
      <c r="P21" s="149"/>
      <c r="Q21" s="149"/>
      <c r="R21" s="69"/>
      <c r="S21" s="69"/>
      <c r="T21" s="140" t="str">
        <f t="shared" si="6"/>
        <v/>
      </c>
      <c r="U21" s="141" t="str">
        <f t="shared" si="7"/>
        <v/>
      </c>
      <c r="V21" s="142">
        <f t="shared" si="8"/>
        <v>0</v>
      </c>
      <c r="W21" s="150"/>
      <c r="X21" s="171"/>
    </row>
    <row r="22" spans="1:24" ht="17.25" customHeight="1">
      <c r="A22" s="77">
        <v>18</v>
      </c>
      <c r="B22" s="146"/>
      <c r="C22" s="147"/>
      <c r="D22" s="131" t="str">
        <f>IFERROR(LOOKUP(C22,'For Calculations'!$B$2:$B$8,'For Calculations'!$C$2:$C$8),"")</f>
        <v/>
      </c>
      <c r="E22" s="148"/>
      <c r="F22" s="133">
        <f t="shared" si="0"/>
        <v>0</v>
      </c>
      <c r="G22" s="134">
        <f t="shared" si="1"/>
        <v>0</v>
      </c>
      <c r="H22" s="135">
        <f t="shared" si="2"/>
        <v>0</v>
      </c>
      <c r="I22" s="136" t="str">
        <f t="shared" si="3"/>
        <v/>
      </c>
      <c r="J22" s="137" t="str">
        <f t="shared" si="4"/>
        <v/>
      </c>
      <c r="K22" s="138" t="str">
        <f t="shared" si="5"/>
        <v/>
      </c>
      <c r="L22" s="139">
        <f>IFERROR('For Calculations'!$E$3*'Fees '!E22,"")</f>
        <v>0</v>
      </c>
      <c r="M22" s="73"/>
      <c r="N22" s="73"/>
      <c r="O22" s="149"/>
      <c r="P22" s="149"/>
      <c r="Q22" s="149"/>
      <c r="R22" s="69"/>
      <c r="S22" s="69"/>
      <c r="T22" s="140" t="str">
        <f t="shared" si="6"/>
        <v/>
      </c>
      <c r="U22" s="141" t="str">
        <f t="shared" si="7"/>
        <v/>
      </c>
      <c r="V22" s="142">
        <f t="shared" si="8"/>
        <v>0</v>
      </c>
      <c r="W22" s="150"/>
      <c r="X22" s="171"/>
    </row>
    <row r="23" spans="1:24" ht="17.25" customHeight="1">
      <c r="A23" s="77">
        <v>19</v>
      </c>
      <c r="B23" s="146"/>
      <c r="C23" s="147"/>
      <c r="D23" s="131" t="str">
        <f>IFERROR(LOOKUP(C23,'For Calculations'!$B$2:$B$8,'For Calculations'!$C$2:$C$8),"")</f>
        <v/>
      </c>
      <c r="E23" s="148"/>
      <c r="F23" s="133">
        <f t="shared" si="0"/>
        <v>0</v>
      </c>
      <c r="G23" s="134">
        <f t="shared" si="1"/>
        <v>0</v>
      </c>
      <c r="H23" s="135">
        <f t="shared" si="2"/>
        <v>0</v>
      </c>
      <c r="I23" s="136" t="str">
        <f t="shared" si="3"/>
        <v/>
      </c>
      <c r="J23" s="137" t="str">
        <f t="shared" si="4"/>
        <v/>
      </c>
      <c r="K23" s="138" t="str">
        <f t="shared" si="5"/>
        <v/>
      </c>
      <c r="L23" s="139">
        <f>IFERROR('For Calculations'!$E$3*'Fees '!E23,"")</f>
        <v>0</v>
      </c>
      <c r="M23" s="73"/>
      <c r="N23" s="73"/>
      <c r="O23" s="149"/>
      <c r="P23" s="149"/>
      <c r="Q23" s="149"/>
      <c r="R23" s="69"/>
      <c r="S23" s="69"/>
      <c r="T23" s="140" t="str">
        <f t="shared" si="6"/>
        <v/>
      </c>
      <c r="U23" s="141" t="str">
        <f t="shared" si="7"/>
        <v/>
      </c>
      <c r="V23" s="142">
        <f t="shared" si="8"/>
        <v>0</v>
      </c>
      <c r="W23" s="150"/>
      <c r="X23" s="171"/>
    </row>
    <row r="24" spans="1:24" ht="17.25" customHeight="1" thickBot="1">
      <c r="A24" s="77">
        <v>20</v>
      </c>
      <c r="B24" s="146"/>
      <c r="C24" s="147"/>
      <c r="D24" s="131" t="str">
        <f>IFERROR(LOOKUP(C24,'For Calculations'!$B$2:$B$8,'For Calculations'!$C$2:$C$8),"")</f>
        <v/>
      </c>
      <c r="E24" s="148"/>
      <c r="F24" s="133">
        <f t="shared" si="0"/>
        <v>0</v>
      </c>
      <c r="G24" s="134">
        <f t="shared" si="1"/>
        <v>0</v>
      </c>
      <c r="H24" s="135">
        <f t="shared" si="2"/>
        <v>0</v>
      </c>
      <c r="I24" s="136" t="str">
        <f t="shared" si="3"/>
        <v/>
      </c>
      <c r="J24" s="137" t="str">
        <f t="shared" si="4"/>
        <v/>
      </c>
      <c r="K24" s="138" t="str">
        <f t="shared" si="5"/>
        <v/>
      </c>
      <c r="L24" s="139">
        <f>IFERROR('For Calculations'!$E$3*'Fees '!E24,"")</f>
        <v>0</v>
      </c>
      <c r="M24" s="73"/>
      <c r="N24" s="182"/>
      <c r="O24" s="149"/>
      <c r="P24" s="149"/>
      <c r="Q24" s="183"/>
      <c r="R24" s="183"/>
      <c r="S24" s="183"/>
      <c r="T24" s="140" t="str">
        <f t="shared" si="6"/>
        <v/>
      </c>
      <c r="U24" s="141" t="str">
        <f t="shared" si="7"/>
        <v/>
      </c>
      <c r="V24" s="142">
        <f t="shared" si="8"/>
        <v>0</v>
      </c>
      <c r="W24" s="150"/>
      <c r="X24" s="171"/>
    </row>
    <row r="25" spans="1:24" ht="17.25" customHeight="1" thickBot="1">
      <c r="A25" s="77"/>
      <c r="B25" s="151" t="s">
        <v>108</v>
      </c>
      <c r="C25" s="152"/>
      <c r="D25" s="153" t="str">
        <f>IFERROR(LOOKUP(C25,'For Calculations'!$B$2:$B$8,'For Calculations'!$C$2:$C$8),"")</f>
        <v/>
      </c>
      <c r="E25" s="154"/>
      <c r="F25" s="155"/>
      <c r="G25" s="156"/>
      <c r="H25" s="157"/>
      <c r="I25" s="158">
        <f t="shared" ref="I25:U25" si="9">IFERROR(SUM(I5:I24),"")</f>
        <v>0</v>
      </c>
      <c r="J25" s="159">
        <f t="shared" si="9"/>
        <v>0</v>
      </c>
      <c r="K25" s="160">
        <f t="shared" si="9"/>
        <v>0</v>
      </c>
      <c r="L25" s="161">
        <f t="shared" si="9"/>
        <v>0</v>
      </c>
      <c r="M25" s="181">
        <f t="shared" si="9"/>
        <v>0</v>
      </c>
      <c r="N25" s="181">
        <f t="shared" si="9"/>
        <v>0</v>
      </c>
      <c r="O25" s="161">
        <f t="shared" si="9"/>
        <v>0</v>
      </c>
      <c r="P25" s="161">
        <f t="shared" si="9"/>
        <v>0</v>
      </c>
      <c r="Q25" s="184"/>
      <c r="R25" s="181"/>
      <c r="S25" s="181">
        <f t="shared" si="9"/>
        <v>0</v>
      </c>
      <c r="T25" s="162">
        <f t="shared" si="9"/>
        <v>0</v>
      </c>
      <c r="U25" s="163">
        <f t="shared" si="9"/>
        <v>0</v>
      </c>
      <c r="V25" s="164"/>
      <c r="W25" s="164"/>
      <c r="X25" s="172"/>
    </row>
    <row r="26" spans="1:24" ht="6.75" customHeight="1" thickBot="1">
      <c r="E26" s="10"/>
      <c r="F26" s="11"/>
      <c r="G26" s="11"/>
      <c r="H26" s="11"/>
      <c r="I26" s="11"/>
      <c r="J26" s="11"/>
      <c r="K26" s="11"/>
      <c r="L26" s="12"/>
      <c r="M26" s="11"/>
      <c r="N26" s="10"/>
      <c r="O26" s="10"/>
      <c r="P26" s="67"/>
      <c r="Q26" s="67"/>
      <c r="R26" s="67"/>
      <c r="S26" s="67"/>
      <c r="T26" s="11"/>
      <c r="U26" s="11"/>
    </row>
    <row r="27" spans="1:24" ht="15.75" thickBot="1">
      <c r="F27" s="109" t="s">
        <v>104</v>
      </c>
      <c r="G27" s="110" t="s">
        <v>105</v>
      </c>
      <c r="H27" s="111" t="s">
        <v>106</v>
      </c>
      <c r="I27" s="173" t="s">
        <v>107</v>
      </c>
      <c r="J27" s="173" t="s">
        <v>107</v>
      </c>
      <c r="K27" s="174" t="s">
        <v>107</v>
      </c>
      <c r="L27" s="112" t="s">
        <v>107</v>
      </c>
      <c r="M27" s="11"/>
      <c r="N27" s="10"/>
      <c r="O27" s="10"/>
      <c r="P27" s="67"/>
      <c r="Q27" s="67"/>
      <c r="R27" s="67"/>
      <c r="S27" s="67"/>
      <c r="T27" s="11"/>
      <c r="U27" s="11"/>
    </row>
    <row r="28" spans="1:24" ht="15" customHeight="1">
      <c r="D28" s="13" t="s">
        <v>22</v>
      </c>
      <c r="E28" s="14"/>
      <c r="F28" s="175"/>
      <c r="G28" s="176"/>
      <c r="H28" s="176"/>
      <c r="I28" s="176"/>
      <c r="J28" s="176"/>
      <c r="K28" s="176"/>
      <c r="L28" s="177"/>
      <c r="M28" s="165"/>
      <c r="N28" s="165"/>
      <c r="O28" s="165"/>
      <c r="P28" s="67"/>
      <c r="Q28" s="67"/>
      <c r="R28" s="67"/>
      <c r="S28" s="67"/>
      <c r="T28" s="11"/>
      <c r="U28" s="11"/>
    </row>
    <row r="29" spans="1:24">
      <c r="D29" s="15" t="s">
        <v>23</v>
      </c>
      <c r="E29" s="16"/>
      <c r="F29" s="178"/>
      <c r="G29" s="179"/>
      <c r="H29" s="179"/>
      <c r="I29" s="179"/>
      <c r="J29" s="179"/>
      <c r="K29" s="179"/>
      <c r="L29" s="180"/>
      <c r="M29" s="165"/>
      <c r="N29" s="165"/>
      <c r="O29" s="165"/>
      <c r="P29" s="67"/>
      <c r="Q29" s="67"/>
      <c r="R29" s="67"/>
      <c r="S29" s="67"/>
      <c r="T29" s="11"/>
      <c r="U29" s="11"/>
    </row>
    <row r="30" spans="1:24">
      <c r="D30" s="15" t="s">
        <v>24</v>
      </c>
      <c r="E30" s="16"/>
      <c r="F30" s="117">
        <f t="shared" ref="F30" si="10">IFERROR(HOUR(F29-F28)+IF(MINUTE(F29-F28)&lt;=15,0,IF(MINUTE(F29-F28)&lt;=45,0.5,1)),0)</f>
        <v>0</v>
      </c>
      <c r="G30" s="113">
        <f>IFERROR(HOUR(G29-G28)+IF(MINUTE(G29-G28)&lt;=15,0,IF(MINUTE(G29-G28)&lt;=45,0.5,1)),0)</f>
        <v>0</v>
      </c>
      <c r="H30" s="113">
        <f t="shared" ref="H30:J30" si="11">IFERROR(HOUR(H29-H28)+IF(MINUTE(H29-H28)&lt;=15,0,IF(MINUTE(H29-H28)&lt;=45,0.5,1)),0)</f>
        <v>0</v>
      </c>
      <c r="I30" s="113">
        <f t="shared" si="11"/>
        <v>0</v>
      </c>
      <c r="J30" s="113">
        <f t="shared" si="11"/>
        <v>0</v>
      </c>
      <c r="K30" s="113">
        <f t="shared" ref="K30:L30" si="12">IFERROR(HOUR(K29-K28)+IF(MINUTE(K29-K28)&lt;=15,0,IF(MINUTE(K29-K28)&lt;=45,0.5,1)),0)</f>
        <v>0</v>
      </c>
      <c r="L30" s="118">
        <f t="shared" si="12"/>
        <v>0</v>
      </c>
      <c r="M30" s="33"/>
      <c r="N30" s="34"/>
      <c r="O30" s="34"/>
      <c r="P30" s="67"/>
      <c r="Q30" s="67"/>
      <c r="R30" s="67"/>
      <c r="S30" s="67"/>
      <c r="T30" s="11"/>
      <c r="U30" s="11"/>
    </row>
    <row r="31" spans="1:24">
      <c r="D31" s="15" t="s">
        <v>25</v>
      </c>
      <c r="E31" s="16"/>
      <c r="F31" s="17"/>
      <c r="G31" s="18"/>
      <c r="H31" s="18"/>
      <c r="I31" s="18"/>
      <c r="J31" s="18"/>
      <c r="K31" s="18"/>
      <c r="L31" s="19"/>
      <c r="M31" s="166"/>
      <c r="N31" s="166"/>
      <c r="O31" s="166"/>
      <c r="P31" s="67"/>
      <c r="Q31" s="67"/>
      <c r="R31" s="67"/>
      <c r="S31" s="67"/>
      <c r="T31" s="11"/>
      <c r="U31" s="11"/>
    </row>
    <row r="32" spans="1:24" ht="15.75" thickBot="1">
      <c r="D32" s="20" t="s">
        <v>26</v>
      </c>
      <c r="E32" s="21"/>
      <c r="F32" s="22">
        <f t="shared" ref="F32:J32" si="13">IF(F30-(F31*0.5)&lt;=0,0,IF(F30-(F31*0.5)&lt;3,3,F30-(F31*0.5)))</f>
        <v>0</v>
      </c>
      <c r="G32" s="23">
        <f t="shared" si="13"/>
        <v>0</v>
      </c>
      <c r="H32" s="23">
        <f t="shared" si="13"/>
        <v>0</v>
      </c>
      <c r="I32" s="23">
        <f t="shared" si="13"/>
        <v>0</v>
      </c>
      <c r="J32" s="23">
        <f t="shared" si="13"/>
        <v>0</v>
      </c>
      <c r="K32" s="23">
        <f t="shared" ref="K32:L32" si="14">IF(K30-(K31*0.5)&lt;=0,0,IF(K30-(K31*0.5)&lt;3,3,K30-(K31*0.5)))</f>
        <v>0</v>
      </c>
      <c r="L32" s="185">
        <f t="shared" si="14"/>
        <v>0</v>
      </c>
      <c r="M32" s="166"/>
      <c r="N32" s="166"/>
      <c r="O32" s="166"/>
      <c r="P32" s="67"/>
      <c r="Q32" s="67"/>
      <c r="R32" s="67"/>
      <c r="S32" s="67"/>
      <c r="T32" s="11"/>
      <c r="U32" s="11"/>
    </row>
    <row r="33" spans="5:21">
      <c r="E33" s="10"/>
      <c r="F33" s="11"/>
      <c r="G33" s="11"/>
      <c r="H33" s="11"/>
      <c r="I33" s="11"/>
      <c r="J33" s="11"/>
      <c r="K33" s="11"/>
      <c r="L33" s="12"/>
      <c r="M33" s="11"/>
      <c r="N33" s="10"/>
      <c r="O33" s="10"/>
      <c r="P33" s="67"/>
      <c r="Q33" s="67"/>
      <c r="R33" s="67"/>
      <c r="S33" s="67"/>
      <c r="T33" s="11"/>
      <c r="U33" s="11"/>
    </row>
    <row r="34" spans="5:21">
      <c r="E34" s="10"/>
      <c r="F34" s="11"/>
      <c r="G34" s="11"/>
      <c r="H34" s="11"/>
      <c r="I34" s="11"/>
      <c r="J34" s="11"/>
      <c r="K34" s="11"/>
      <c r="L34" s="12"/>
      <c r="M34" s="11"/>
      <c r="N34" s="10"/>
      <c r="O34" s="10"/>
      <c r="P34" s="67"/>
      <c r="Q34" s="67"/>
      <c r="R34" s="67"/>
      <c r="S34" s="67"/>
      <c r="T34" s="11"/>
      <c r="U34" s="11"/>
    </row>
    <row r="37" spans="5:21">
      <c r="F37" s="26"/>
    </row>
    <row r="38" spans="5:21">
      <c r="F38" s="27"/>
    </row>
    <row r="39" spans="5:21">
      <c r="F39" s="27"/>
    </row>
  </sheetData>
  <sheetProtection formatCells="0" formatRows="0" insertColumns="0" insertRows="0" deleteRows="0" sort="0" autoFilter="0"/>
  <mergeCells count="3">
    <mergeCell ref="C2:G2"/>
    <mergeCell ref="J2:K2"/>
    <mergeCell ref="M2:U2"/>
  </mergeCells>
  <phoneticPr fontId="22" type="noConversion"/>
  <dataValidations count="1">
    <dataValidation type="list" errorStyle="warning" allowBlank="1" showErrorMessage="1" errorTitle="Invalid Data" error="Choose B,N,10,9,8,7,6,5,4" sqref="C5:C25">
      <formula1>Rating</formula1>
    </dataValidation>
  </dataValidations>
  <printOptions horizontalCentered="1" verticalCentered="1"/>
  <pageMargins left="0.1" right="0.1" top="0.5" bottom="0.5" header="0.3" footer="0.3"/>
  <pageSetup scale="67" orientation="landscape" r:id="rId1"/>
  <headerFooter>
    <oddFooter>&amp;R&amp;"Arial,Regular"&amp;9JPF: &amp;D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showGridLines="0" workbookViewId="0">
      <selection activeCell="G20" sqref="G20"/>
    </sheetView>
  </sheetViews>
  <sheetFormatPr defaultColWidth="8.85546875" defaultRowHeight="15"/>
  <cols>
    <col min="1" max="1" width="3" bestFit="1" customWidth="1"/>
    <col min="2" max="2" width="22.42578125" style="70" customWidth="1"/>
    <col min="3" max="3" width="8.85546875" style="9"/>
    <col min="4" max="4" width="9.28515625" style="9" customWidth="1"/>
    <col min="5" max="5" width="6.42578125" customWidth="1"/>
    <col min="6" max="7" width="10.28515625" customWidth="1"/>
    <col min="8" max="8" width="9.140625" bestFit="1" customWidth="1"/>
    <col min="9" max="9" width="9.140625" customWidth="1"/>
    <col min="10" max="10" width="62.7109375" customWidth="1"/>
  </cols>
  <sheetData>
    <row r="1" spans="1:25" s="30" customFormat="1" ht="18" customHeight="1" thickBot="1">
      <c r="B1" s="45" t="s">
        <v>67</v>
      </c>
      <c r="C1" s="190">
        <f>'Fees '!C2</f>
        <v>0</v>
      </c>
      <c r="D1" s="191"/>
      <c r="E1" s="191"/>
      <c r="F1" s="192"/>
      <c r="G1" s="46" t="s">
        <v>66</v>
      </c>
      <c r="H1" s="46"/>
      <c r="I1" s="46"/>
      <c r="J1" s="71">
        <f>'Fees '!J2</f>
        <v>0</v>
      </c>
      <c r="K1"/>
      <c r="L1"/>
      <c r="M1"/>
      <c r="N1"/>
    </row>
    <row r="2" spans="1:25" ht="15.75" thickBot="1">
      <c r="B2" s="87" t="s">
        <v>1</v>
      </c>
      <c r="C2" s="85" t="s">
        <v>2</v>
      </c>
      <c r="D2" s="85" t="s">
        <v>87</v>
      </c>
      <c r="E2" s="85" t="s">
        <v>78</v>
      </c>
      <c r="F2" s="85" t="s">
        <v>79</v>
      </c>
      <c r="G2" s="86" t="s">
        <v>81</v>
      </c>
      <c r="H2" s="89" t="s">
        <v>92</v>
      </c>
      <c r="I2" s="89" t="s">
        <v>82</v>
      </c>
      <c r="J2" s="88" t="s">
        <v>77</v>
      </c>
      <c r="X2" s="4"/>
      <c r="Y2" s="4"/>
    </row>
    <row r="3" spans="1:25">
      <c r="A3" s="77">
        <v>1</v>
      </c>
      <c r="B3" s="78">
        <f>'Fees '!B5</f>
        <v>0</v>
      </c>
      <c r="C3" s="74">
        <f>'Fees '!C5</f>
        <v>0</v>
      </c>
      <c r="D3" s="74"/>
      <c r="E3" s="75"/>
      <c r="F3" s="75"/>
      <c r="G3" s="75"/>
      <c r="H3" s="80"/>
      <c r="I3" s="80"/>
      <c r="J3" s="80"/>
    </row>
    <row r="4" spans="1:25">
      <c r="A4" s="77">
        <v>2</v>
      </c>
      <c r="B4" s="79">
        <f>'Fees '!B6</f>
        <v>0</v>
      </c>
      <c r="C4" s="72">
        <f>'Fees '!C6</f>
        <v>0</v>
      </c>
      <c r="D4" s="72"/>
      <c r="E4" s="73"/>
      <c r="F4" s="73"/>
      <c r="G4" s="73"/>
      <c r="H4" s="81"/>
      <c r="I4" s="81"/>
      <c r="J4" s="81"/>
    </row>
    <row r="5" spans="1:25">
      <c r="A5" s="77">
        <v>3</v>
      </c>
      <c r="B5" s="79">
        <f>'Fees '!B7</f>
        <v>0</v>
      </c>
      <c r="C5" s="72">
        <f>'Fees '!C7</f>
        <v>0</v>
      </c>
      <c r="D5" s="72"/>
      <c r="E5" s="73"/>
      <c r="F5" s="73"/>
      <c r="G5" s="73"/>
      <c r="H5" s="81"/>
      <c r="I5" s="81"/>
      <c r="J5" s="81"/>
    </row>
    <row r="6" spans="1:25">
      <c r="A6" s="77">
        <v>4</v>
      </c>
      <c r="B6" s="79">
        <f>'Fees '!B8</f>
        <v>0</v>
      </c>
      <c r="C6" s="72">
        <f>'Fees '!C8</f>
        <v>0</v>
      </c>
      <c r="D6" s="72"/>
      <c r="E6" s="73"/>
      <c r="F6" s="73"/>
      <c r="G6" s="73"/>
      <c r="H6" s="81"/>
      <c r="I6" s="81"/>
      <c r="J6" s="81"/>
    </row>
    <row r="7" spans="1:25">
      <c r="A7" s="77">
        <v>5</v>
      </c>
      <c r="B7" s="79">
        <f>'Fees '!B9</f>
        <v>0</v>
      </c>
      <c r="C7" s="72">
        <f>'Fees '!C9</f>
        <v>0</v>
      </c>
      <c r="D7" s="72"/>
      <c r="E7" s="73"/>
      <c r="F7" s="73"/>
      <c r="G7" s="73"/>
      <c r="H7" s="81"/>
      <c r="I7" s="81"/>
      <c r="J7" s="81"/>
    </row>
    <row r="8" spans="1:25">
      <c r="A8" s="77">
        <v>6</v>
      </c>
      <c r="B8" s="79">
        <f>'Fees '!B10</f>
        <v>0</v>
      </c>
      <c r="C8" s="72">
        <f>'Fees '!C10</f>
        <v>0</v>
      </c>
      <c r="D8" s="72"/>
      <c r="E8" s="73"/>
      <c r="F8" s="73"/>
      <c r="G8" s="73"/>
      <c r="H8" s="81"/>
      <c r="I8" s="81"/>
      <c r="J8" s="81"/>
    </row>
    <row r="9" spans="1:25">
      <c r="A9" s="77">
        <v>7</v>
      </c>
      <c r="B9" s="79">
        <f>'Fees '!B11</f>
        <v>0</v>
      </c>
      <c r="C9" s="72">
        <f>'Fees '!C11</f>
        <v>0</v>
      </c>
      <c r="D9" s="72"/>
      <c r="E9" s="73"/>
      <c r="F9" s="73"/>
      <c r="G9" s="73"/>
      <c r="H9" s="81"/>
      <c r="I9" s="81"/>
      <c r="J9" s="81"/>
    </row>
    <row r="10" spans="1:25">
      <c r="A10" s="77">
        <v>8</v>
      </c>
      <c r="B10" s="79">
        <f>'Fees '!B12</f>
        <v>0</v>
      </c>
      <c r="C10" s="72">
        <f>'Fees '!C12</f>
        <v>0</v>
      </c>
      <c r="D10" s="72"/>
      <c r="E10" s="73"/>
      <c r="F10" s="73"/>
      <c r="G10" s="73"/>
      <c r="H10" s="81"/>
      <c r="I10" s="81"/>
      <c r="J10" s="81"/>
    </row>
    <row r="11" spans="1:25">
      <c r="A11" s="77">
        <v>9</v>
      </c>
      <c r="B11" s="79">
        <f>'Fees '!B13</f>
        <v>0</v>
      </c>
      <c r="C11" s="72">
        <f>'Fees '!C13</f>
        <v>0</v>
      </c>
      <c r="D11" s="72"/>
      <c r="E11" s="73"/>
      <c r="F11" s="73"/>
      <c r="G11" s="73"/>
      <c r="H11" s="81"/>
      <c r="I11" s="81"/>
      <c r="J11" s="81"/>
    </row>
    <row r="12" spans="1:25">
      <c r="A12" s="77">
        <v>10</v>
      </c>
      <c r="B12" s="79">
        <f>'Fees '!B14</f>
        <v>0</v>
      </c>
      <c r="C12" s="72">
        <f>'Fees '!C14</f>
        <v>0</v>
      </c>
      <c r="D12" s="72"/>
      <c r="E12" s="73"/>
      <c r="F12" s="73"/>
      <c r="G12" s="73"/>
      <c r="H12" s="81"/>
      <c r="I12" s="81"/>
      <c r="J12" s="81"/>
    </row>
    <row r="13" spans="1:25">
      <c r="A13" s="77">
        <v>11</v>
      </c>
      <c r="B13" s="79">
        <f>'Fees '!B15</f>
        <v>0</v>
      </c>
      <c r="C13" s="72">
        <f>'Fees '!C15</f>
        <v>0</v>
      </c>
      <c r="D13" s="72"/>
      <c r="E13" s="73"/>
      <c r="F13" s="73"/>
      <c r="G13" s="73"/>
      <c r="H13" s="81"/>
      <c r="I13" s="81"/>
      <c r="J13" s="81"/>
    </row>
    <row r="14" spans="1:25">
      <c r="A14" s="77">
        <v>12</v>
      </c>
      <c r="B14" s="79">
        <f>'Fees '!B16</f>
        <v>0</v>
      </c>
      <c r="C14" s="72">
        <f>'Fees '!C16</f>
        <v>0</v>
      </c>
      <c r="D14" s="72"/>
      <c r="E14" s="73"/>
      <c r="F14" s="73"/>
      <c r="G14" s="73"/>
      <c r="H14" s="81"/>
      <c r="I14" s="81"/>
      <c r="J14" s="81"/>
    </row>
    <row r="15" spans="1:25">
      <c r="A15" s="77">
        <v>13</v>
      </c>
      <c r="B15" s="79">
        <f>'Fees '!B17</f>
        <v>0</v>
      </c>
      <c r="C15" s="72">
        <f>'Fees '!C17</f>
        <v>0</v>
      </c>
      <c r="D15" s="72"/>
      <c r="E15" s="73"/>
      <c r="F15" s="73"/>
      <c r="G15" s="73"/>
      <c r="H15" s="81"/>
      <c r="I15" s="81"/>
      <c r="J15" s="81"/>
    </row>
    <row r="16" spans="1:25">
      <c r="A16" s="77">
        <v>14</v>
      </c>
      <c r="B16" s="79">
        <f>'Fees '!B18</f>
        <v>0</v>
      </c>
      <c r="C16" s="72">
        <f>'Fees '!C18</f>
        <v>0</v>
      </c>
      <c r="D16" s="72"/>
      <c r="E16" s="73"/>
      <c r="F16" s="73"/>
      <c r="G16" s="73"/>
      <c r="H16" s="81"/>
      <c r="I16" s="81"/>
      <c r="J16" s="81"/>
    </row>
    <row r="17" spans="1:10">
      <c r="A17" s="77">
        <v>15</v>
      </c>
      <c r="B17" s="79">
        <f>'Fees '!B19</f>
        <v>0</v>
      </c>
      <c r="C17" s="72">
        <f>'Fees '!C19</f>
        <v>0</v>
      </c>
      <c r="D17" s="72"/>
      <c r="E17" s="73"/>
      <c r="F17" s="73"/>
      <c r="G17" s="73"/>
      <c r="H17" s="81"/>
      <c r="I17" s="81"/>
      <c r="J17" s="81"/>
    </row>
    <row r="18" spans="1:10">
      <c r="A18" s="77">
        <v>16</v>
      </c>
      <c r="B18" s="79">
        <f>'Fees '!B20</f>
        <v>0</v>
      </c>
      <c r="C18" s="72">
        <f>'Fees '!C20</f>
        <v>0</v>
      </c>
      <c r="D18" s="72"/>
      <c r="E18" s="73"/>
      <c r="F18" s="73"/>
      <c r="G18" s="73"/>
      <c r="H18" s="81"/>
      <c r="I18" s="81"/>
      <c r="J18" s="81"/>
    </row>
    <row r="19" spans="1:10">
      <c r="A19" s="77">
        <v>17</v>
      </c>
      <c r="B19" s="79">
        <f>'Fees '!B21</f>
        <v>0</v>
      </c>
      <c r="C19" s="72">
        <f>'Fees '!C21</f>
        <v>0</v>
      </c>
      <c r="D19" s="72"/>
      <c r="E19" s="73"/>
      <c r="F19" s="73"/>
      <c r="G19" s="73"/>
      <c r="H19" s="81"/>
      <c r="I19" s="81"/>
      <c r="J19" s="81"/>
    </row>
    <row r="20" spans="1:10">
      <c r="A20" s="77">
        <v>18</v>
      </c>
      <c r="B20" s="79">
        <f>'Fees '!B22</f>
        <v>0</v>
      </c>
      <c r="C20" s="72">
        <f>'Fees '!C22</f>
        <v>0</v>
      </c>
      <c r="D20" s="72"/>
      <c r="E20" s="73"/>
      <c r="F20" s="73"/>
      <c r="G20" s="73"/>
      <c r="H20" s="81"/>
      <c r="I20" s="81"/>
      <c r="J20" s="81"/>
    </row>
    <row r="21" spans="1:10">
      <c r="A21" s="77">
        <v>19</v>
      </c>
      <c r="B21" s="79">
        <f>'Fees '!B23</f>
        <v>0</v>
      </c>
      <c r="C21" s="72">
        <f>'Fees '!C23</f>
        <v>0</v>
      </c>
      <c r="D21" s="72"/>
      <c r="E21" s="73"/>
      <c r="F21" s="73"/>
      <c r="G21" s="73"/>
      <c r="H21" s="81"/>
      <c r="I21" s="81"/>
      <c r="J21" s="81"/>
    </row>
    <row r="22" spans="1:10">
      <c r="A22" s="77">
        <v>20</v>
      </c>
      <c r="B22" s="79">
        <f>'Fees '!B24</f>
        <v>0</v>
      </c>
      <c r="C22" s="72">
        <f>'Fees '!C24</f>
        <v>0</v>
      </c>
      <c r="D22" s="72"/>
      <c r="E22" s="73"/>
      <c r="F22" s="73"/>
      <c r="G22" s="73"/>
      <c r="H22" s="81"/>
      <c r="I22" s="81"/>
      <c r="J22" s="81"/>
    </row>
    <row r="23" spans="1:10">
      <c r="A23" s="77">
        <v>34</v>
      </c>
      <c r="B23" s="79" t="str">
        <f>'Fees '!B25</f>
        <v>Totals</v>
      </c>
      <c r="C23" s="72">
        <f>'Fees '!C25</f>
        <v>0</v>
      </c>
      <c r="D23" s="82"/>
      <c r="E23" s="83"/>
      <c r="F23" s="83"/>
      <c r="G23" s="83"/>
      <c r="H23" s="84"/>
      <c r="I23" s="84"/>
      <c r="J23" s="84"/>
    </row>
  </sheetData>
  <mergeCells count="1">
    <mergeCell ref="C1:F1"/>
  </mergeCells>
  <phoneticPr fontId="22" type="noConversion"/>
  <printOptions horizontalCentered="1" verticalCentered="1"/>
  <pageMargins left="0.2" right="0.2" top="0.5" bottom="0.5" header="0.3" footer="0.3"/>
  <pageSetup scale="63" orientation="portrait" r:id="rId1"/>
  <headerFooter>
    <oddHeader>&amp;C&amp;"Arial,Regular"CHECK LIST</oddHeader>
    <oddFooter>&amp;R&amp;"Arial,Regular"JPF:&amp;D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G2" sqref="G2"/>
    </sheetView>
  </sheetViews>
  <sheetFormatPr defaultColWidth="12.42578125" defaultRowHeight="15.75"/>
  <cols>
    <col min="1" max="1" width="22" style="30" customWidth="1"/>
    <col min="2" max="2" width="9.7109375" style="29" bestFit="1" customWidth="1"/>
    <col min="3" max="3" width="13.28515625" style="29" customWidth="1"/>
    <col min="4" max="5" width="12.42578125" style="29"/>
    <col min="6" max="6" width="7.140625" style="29" bestFit="1" customWidth="1"/>
    <col min="7" max="7" width="12.42578125" style="29"/>
    <col min="8" max="8" width="17.42578125" style="29" customWidth="1"/>
    <col min="9" max="16384" width="12.42578125" style="29"/>
  </cols>
  <sheetData>
    <row r="1" spans="1:9" s="30" customFormat="1" ht="18" customHeight="1" thickBot="1">
      <c r="A1" s="96" t="s">
        <v>67</v>
      </c>
      <c r="B1" s="190">
        <f>'Fees '!C2</f>
        <v>0</v>
      </c>
      <c r="C1" s="191"/>
      <c r="D1" s="191"/>
      <c r="E1" s="192"/>
      <c r="F1" s="95" t="s">
        <v>66</v>
      </c>
      <c r="G1" s="190">
        <f>'Fees '!J2</f>
        <v>0</v>
      </c>
      <c r="H1" s="191"/>
      <c r="I1" s="192"/>
    </row>
    <row r="2" spans="1:9" ht="18" customHeight="1">
      <c r="A2" s="47"/>
      <c r="B2" s="48"/>
      <c r="C2" s="48"/>
      <c r="D2" s="48"/>
      <c r="E2" s="48"/>
      <c r="F2" s="48"/>
      <c r="G2" s="48"/>
      <c r="H2" s="48"/>
      <c r="I2" s="49"/>
    </row>
    <row r="3" spans="1:9" ht="18" customHeight="1">
      <c r="A3" s="47"/>
      <c r="B3" s="50" t="s">
        <v>65</v>
      </c>
      <c r="C3" s="50" t="s">
        <v>64</v>
      </c>
      <c r="D3" s="50" t="s">
        <v>63</v>
      </c>
      <c r="E3" s="50" t="s">
        <v>62</v>
      </c>
      <c r="F3" s="48"/>
      <c r="G3" s="48"/>
      <c r="H3" s="48"/>
      <c r="I3" s="49"/>
    </row>
    <row r="4" spans="1:9" ht="18" customHeight="1">
      <c r="A4" s="105" t="s">
        <v>61</v>
      </c>
      <c r="B4" s="91"/>
      <c r="C4" s="92"/>
      <c r="D4" s="94"/>
      <c r="E4" s="90"/>
      <c r="F4" s="48"/>
      <c r="G4" s="107" t="s">
        <v>60</v>
      </c>
      <c r="H4" s="107"/>
      <c r="I4" s="49"/>
    </row>
    <row r="5" spans="1:9" ht="18" customHeight="1">
      <c r="A5" s="105"/>
      <c r="B5" s="93"/>
      <c r="C5" s="93"/>
      <c r="D5" s="93"/>
      <c r="E5" s="93"/>
      <c r="F5" s="48"/>
      <c r="G5" s="107"/>
      <c r="H5" s="107"/>
      <c r="I5" s="49"/>
    </row>
    <row r="6" spans="1:9" ht="18" customHeight="1">
      <c r="A6" s="105" t="s">
        <v>59</v>
      </c>
      <c r="B6" s="91"/>
      <c r="C6" s="92"/>
      <c r="D6" s="94"/>
      <c r="E6" s="90"/>
      <c r="F6" s="48"/>
      <c r="G6" s="107" t="s">
        <v>60</v>
      </c>
      <c r="H6" s="107"/>
      <c r="I6" s="49"/>
    </row>
    <row r="7" spans="1:9" ht="18" customHeight="1">
      <c r="A7" s="105"/>
      <c r="B7" s="51"/>
      <c r="C7" s="51"/>
      <c r="D7" s="51"/>
      <c r="E7" s="51"/>
      <c r="F7" s="48"/>
      <c r="G7" s="107"/>
      <c r="H7" s="107"/>
      <c r="I7" s="49"/>
    </row>
    <row r="8" spans="1:9" ht="18" customHeight="1">
      <c r="A8" s="105" t="s">
        <v>58</v>
      </c>
      <c r="B8" s="52">
        <f>IFERROR(SUM(B6-B4),"")</f>
        <v>0</v>
      </c>
      <c r="C8" s="52">
        <f t="shared" ref="C8:E8" si="0">IFERROR(SUM(C6-C4),"")</f>
        <v>0</v>
      </c>
      <c r="D8" s="52">
        <f t="shared" si="0"/>
        <v>0</v>
      </c>
      <c r="E8" s="52">
        <f t="shared" si="0"/>
        <v>0</v>
      </c>
      <c r="F8" s="48"/>
      <c r="G8" s="107" t="s">
        <v>95</v>
      </c>
      <c r="H8" s="107"/>
      <c r="I8" s="49"/>
    </row>
    <row r="9" spans="1:9" ht="18" customHeight="1">
      <c r="A9" s="105"/>
      <c r="B9" s="48"/>
      <c r="C9" s="48"/>
      <c r="D9" s="48"/>
      <c r="E9" s="48"/>
      <c r="F9" s="48"/>
      <c r="G9" s="107"/>
      <c r="H9" s="107"/>
      <c r="I9" s="49"/>
    </row>
    <row r="10" spans="1:9" ht="30.75" customHeight="1">
      <c r="A10" s="106" t="s">
        <v>57</v>
      </c>
      <c r="B10" s="97"/>
      <c r="C10" s="98"/>
      <c r="D10" s="99"/>
      <c r="E10" s="100"/>
      <c r="F10" s="48"/>
      <c r="G10" s="193" t="s">
        <v>96</v>
      </c>
      <c r="H10" s="193"/>
      <c r="I10" s="49"/>
    </row>
    <row r="11" spans="1:9" ht="18" customHeight="1">
      <c r="A11" s="105"/>
      <c r="B11" s="53"/>
      <c r="C11" s="48"/>
      <c r="D11" s="48"/>
      <c r="E11" s="48"/>
      <c r="F11" s="48"/>
      <c r="G11" s="107"/>
      <c r="H11" s="107"/>
      <c r="I11" s="49"/>
    </row>
    <row r="12" spans="1:9" ht="18" customHeight="1">
      <c r="A12" s="105" t="s">
        <v>56</v>
      </c>
      <c r="B12" s="101"/>
      <c r="C12" s="102"/>
      <c r="D12" s="103"/>
      <c r="E12" s="104"/>
      <c r="F12" s="48"/>
      <c r="G12" s="107" t="s">
        <v>97</v>
      </c>
      <c r="H12" s="107"/>
      <c r="I12" s="49"/>
    </row>
    <row r="13" spans="1:9" ht="18" customHeight="1">
      <c r="A13" s="105"/>
      <c r="B13" s="54"/>
      <c r="C13" s="48"/>
      <c r="D13" s="48"/>
      <c r="E13" s="48"/>
      <c r="F13" s="48"/>
      <c r="G13" s="107"/>
      <c r="H13" s="107"/>
      <c r="I13" s="49"/>
    </row>
    <row r="14" spans="1:9" ht="18" customHeight="1">
      <c r="A14" s="105" t="s">
        <v>55</v>
      </c>
      <c r="B14" s="55">
        <f>SUM(B12*0.5)</f>
        <v>0</v>
      </c>
      <c r="C14" s="56">
        <f>SUM(C12*0.5)</f>
        <v>0</v>
      </c>
      <c r="D14" s="56">
        <f>SUM(D12*0.5)</f>
        <v>0</v>
      </c>
      <c r="E14" s="56">
        <f>SUM(E12*0.5)</f>
        <v>0</v>
      </c>
      <c r="F14" s="48"/>
      <c r="G14" s="107" t="s">
        <v>98</v>
      </c>
      <c r="H14" s="107"/>
      <c r="I14" s="49"/>
    </row>
    <row r="15" spans="1:9" ht="18" customHeight="1">
      <c r="A15" s="105"/>
      <c r="B15" s="54"/>
      <c r="C15" s="48"/>
      <c r="D15" s="48"/>
      <c r="E15" s="48"/>
      <c r="F15" s="48"/>
      <c r="G15" s="107"/>
      <c r="H15" s="107"/>
      <c r="I15" s="49"/>
    </row>
    <row r="16" spans="1:9" ht="18" customHeight="1">
      <c r="A16" s="105" t="s">
        <v>54</v>
      </c>
      <c r="B16" s="57">
        <f>SUM(B10-B14)</f>
        <v>0</v>
      </c>
      <c r="C16" s="57">
        <f>SUM(C10-C14)</f>
        <v>0</v>
      </c>
      <c r="D16" s="57">
        <f>SUM(D10-D14)</f>
        <v>0</v>
      </c>
      <c r="E16" s="57">
        <f>SUM(E10-E14)</f>
        <v>0</v>
      </c>
      <c r="F16" s="48"/>
      <c r="G16" s="193" t="s">
        <v>99</v>
      </c>
      <c r="H16" s="193"/>
      <c r="I16" s="49"/>
    </row>
    <row r="17" spans="1:9" ht="18" customHeight="1">
      <c r="A17" s="47"/>
      <c r="B17" s="48"/>
      <c r="C17" s="48"/>
      <c r="D17" s="48"/>
      <c r="E17" s="48"/>
      <c r="F17" s="48"/>
      <c r="G17" s="193"/>
      <c r="H17" s="193"/>
      <c r="I17" s="49"/>
    </row>
    <row r="18" spans="1:9" ht="18" customHeight="1">
      <c r="A18" s="47"/>
      <c r="B18" s="58"/>
      <c r="C18" s="48"/>
      <c r="D18" s="48"/>
      <c r="E18" s="48"/>
      <c r="F18" s="48"/>
      <c r="G18" s="107"/>
      <c r="H18" s="107"/>
      <c r="I18" s="49"/>
    </row>
    <row r="19" spans="1:9" ht="18" customHeight="1">
      <c r="A19" s="47" t="s">
        <v>53</v>
      </c>
      <c r="B19" s="57">
        <f>SUM(B16:E16)</f>
        <v>0</v>
      </c>
      <c r="C19" s="48"/>
      <c r="D19" s="48"/>
      <c r="E19" s="48"/>
      <c r="F19" s="48"/>
      <c r="G19" s="108" t="s">
        <v>95</v>
      </c>
      <c r="H19" s="107"/>
      <c r="I19" s="49"/>
    </row>
    <row r="20" spans="1:9" ht="21.95" customHeight="1" thickBot="1">
      <c r="A20" s="59"/>
      <c r="B20" s="60"/>
      <c r="C20" s="60"/>
      <c r="D20" s="60"/>
      <c r="E20" s="60"/>
      <c r="F20" s="61"/>
      <c r="G20" s="61"/>
      <c r="H20" s="61"/>
      <c r="I20" s="62"/>
    </row>
    <row r="21" spans="1:9">
      <c r="B21" s="32"/>
      <c r="C21" s="31"/>
      <c r="D21" s="31"/>
      <c r="E21" s="31"/>
      <c r="F21" s="31"/>
      <c r="G21" s="31"/>
      <c r="H21" s="31"/>
      <c r="I21" s="31"/>
    </row>
    <row r="22" spans="1:9">
      <c r="A22" s="114" t="s">
        <v>102</v>
      </c>
      <c r="B22" s="31"/>
      <c r="C22" s="31"/>
      <c r="D22" s="31"/>
      <c r="E22" s="31"/>
      <c r="F22" s="31"/>
      <c r="G22" s="115"/>
      <c r="H22" s="116"/>
      <c r="I22" s="116"/>
    </row>
    <row r="23" spans="1:9">
      <c r="B23" s="31"/>
      <c r="C23" s="31"/>
      <c r="D23" s="31"/>
      <c r="E23" s="31"/>
      <c r="F23" s="31"/>
      <c r="G23" s="31"/>
      <c r="H23" s="31"/>
      <c r="I23" s="31"/>
    </row>
    <row r="24" spans="1:9">
      <c r="B24" s="31"/>
      <c r="C24" s="31"/>
      <c r="D24" s="31"/>
      <c r="E24" s="31"/>
      <c r="F24" s="31"/>
      <c r="G24" s="31"/>
      <c r="H24" s="31"/>
      <c r="I24" s="31"/>
    </row>
    <row r="25" spans="1:9">
      <c r="B25" s="31"/>
      <c r="C25" s="31"/>
      <c r="D25" s="31"/>
      <c r="E25" s="31"/>
      <c r="F25" s="31"/>
      <c r="G25" s="31"/>
      <c r="H25" s="31"/>
      <c r="I25" s="31"/>
    </row>
    <row r="26" spans="1:9">
      <c r="B26" s="31"/>
      <c r="C26" s="31"/>
      <c r="D26" s="31"/>
      <c r="E26" s="31"/>
      <c r="F26" s="31"/>
      <c r="G26" s="31"/>
      <c r="H26" s="31"/>
      <c r="I26" s="31"/>
    </row>
    <row r="27" spans="1:9">
      <c r="B27" s="31"/>
      <c r="C27" s="31"/>
      <c r="D27" s="31"/>
      <c r="E27" s="31"/>
      <c r="F27" s="31"/>
      <c r="G27" s="31"/>
      <c r="H27" s="31"/>
      <c r="I27" s="31"/>
    </row>
    <row r="28" spans="1:9">
      <c r="B28" s="31"/>
      <c r="C28" s="31"/>
      <c r="D28" s="31"/>
      <c r="E28" s="31"/>
      <c r="F28" s="31"/>
      <c r="G28" s="31"/>
      <c r="H28" s="31"/>
      <c r="I28" s="31"/>
    </row>
  </sheetData>
  <mergeCells count="4">
    <mergeCell ref="B1:E1"/>
    <mergeCell ref="G1:I1"/>
    <mergeCell ref="G10:H10"/>
    <mergeCell ref="G16:H17"/>
  </mergeCells>
  <phoneticPr fontId="22" type="noConversion"/>
  <printOptions horizontalCentered="1" verticalCentered="1"/>
  <pageMargins left="0.75" right="0.75" top="1" bottom="1" header="0.5" footer="0.5"/>
  <pageSetup orientation="portrait" horizontalDpi="4294967292" verticalDpi="4294967292" r:id="rId1"/>
  <headerFooter>
    <oddHeader>&amp;C&amp;"Arial,Regular"EXTRA HOURS SHEET
Use this for more calculation, numbers are not transferred automatically from here</oddHeader>
    <oddFooter>&amp;R&amp;"Arial,Regular"JPF:&amp;D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workbookViewId="0">
      <selection activeCell="K24" sqref="K24"/>
    </sheetView>
  </sheetViews>
  <sheetFormatPr defaultColWidth="12.42578125" defaultRowHeight="15.75"/>
  <cols>
    <col min="1" max="16384" width="12.42578125" style="28"/>
  </cols>
  <sheetData>
    <row r="1" spans="1:10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196" t="s">
        <v>83</v>
      </c>
      <c r="C2" s="197"/>
      <c r="D2" s="197"/>
      <c r="E2" s="197"/>
      <c r="F2" s="197"/>
      <c r="G2" s="197"/>
      <c r="H2" s="197"/>
      <c r="I2" s="197"/>
      <c r="J2" s="197"/>
    </row>
    <row r="3" spans="1:10">
      <c r="A3" s="44"/>
      <c r="B3" s="63"/>
      <c r="C3" s="64"/>
      <c r="D3" s="64"/>
      <c r="E3" s="64"/>
      <c r="F3" s="64"/>
      <c r="G3" s="64"/>
      <c r="H3" s="64"/>
      <c r="I3" s="64"/>
      <c r="J3" s="64"/>
    </row>
    <row r="4" spans="1:10">
      <c r="A4" s="44" t="s">
        <v>45</v>
      </c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4"/>
      <c r="B5" s="44" t="s">
        <v>44</v>
      </c>
      <c r="C5" s="44"/>
      <c r="D5" s="44"/>
      <c r="E5" s="44"/>
      <c r="F5" s="44"/>
      <c r="G5" s="44"/>
      <c r="H5" s="44"/>
      <c r="I5" s="44"/>
      <c r="J5" s="44"/>
    </row>
    <row r="6" spans="1:10">
      <c r="A6" s="44"/>
      <c r="B6" s="199" t="s">
        <v>74</v>
      </c>
      <c r="C6" s="200"/>
      <c r="D6" s="200"/>
      <c r="E6" s="200"/>
      <c r="F6" s="200"/>
      <c r="G6" s="200"/>
      <c r="H6" s="200"/>
      <c r="I6" s="200"/>
      <c r="J6" s="200"/>
    </row>
    <row r="7" spans="1:10" ht="30" customHeight="1">
      <c r="A7" s="44"/>
      <c r="B7" s="201" t="s">
        <v>113</v>
      </c>
      <c r="C7" s="198"/>
      <c r="D7" s="198"/>
      <c r="E7" s="198"/>
      <c r="F7" s="198"/>
      <c r="G7" s="198"/>
      <c r="H7" s="198"/>
      <c r="I7" s="198"/>
      <c r="J7" s="198"/>
    </row>
    <row r="8" spans="1:10">
      <c r="A8" s="44"/>
      <c r="B8" s="44" t="s">
        <v>72</v>
      </c>
      <c r="C8" s="44"/>
      <c r="D8" s="44"/>
      <c r="E8" s="44"/>
      <c r="F8" s="44"/>
      <c r="G8" s="44"/>
      <c r="H8" s="44"/>
      <c r="I8" s="44"/>
      <c r="J8" s="44"/>
    </row>
    <row r="9" spans="1:10">
      <c r="A9" s="44"/>
      <c r="B9" s="44" t="s">
        <v>73</v>
      </c>
      <c r="C9" s="44"/>
      <c r="D9" s="44"/>
      <c r="E9" s="44"/>
      <c r="F9" s="44"/>
      <c r="G9" s="44"/>
      <c r="H9" s="44"/>
      <c r="I9" s="44"/>
      <c r="J9" s="44"/>
    </row>
    <row r="10" spans="1:10">
      <c r="A10" s="44"/>
      <c r="B10" s="44" t="s">
        <v>110</v>
      </c>
      <c r="C10" s="44"/>
      <c r="D10" s="44"/>
      <c r="E10" s="44"/>
      <c r="F10" s="44"/>
      <c r="G10" s="44"/>
      <c r="H10" s="44"/>
      <c r="I10" s="44"/>
      <c r="J10" s="44"/>
    </row>
    <row r="11" spans="1:10">
      <c r="A11" s="44"/>
      <c r="B11" s="44" t="s">
        <v>109</v>
      </c>
      <c r="C11" s="44"/>
      <c r="D11" s="44"/>
      <c r="E11" s="44"/>
      <c r="F11" s="44"/>
      <c r="G11" s="44"/>
      <c r="H11" s="194"/>
      <c r="I11" s="195"/>
      <c r="J11" s="195"/>
    </row>
    <row r="12" spans="1:10">
      <c r="A12" s="44"/>
      <c r="B12" s="44" t="s">
        <v>101</v>
      </c>
      <c r="C12" s="44"/>
      <c r="D12" s="44"/>
      <c r="E12" s="44"/>
      <c r="F12" s="44"/>
      <c r="G12" s="44"/>
      <c r="H12" s="44"/>
      <c r="I12" s="44"/>
      <c r="J12" s="44"/>
    </row>
    <row r="13" spans="1:10">
      <c r="A13" s="44"/>
      <c r="B13" s="44" t="s">
        <v>114</v>
      </c>
      <c r="C13" s="44"/>
      <c r="D13" s="44"/>
      <c r="E13" s="44"/>
      <c r="F13" s="44"/>
      <c r="G13" s="44"/>
      <c r="H13" s="44"/>
      <c r="I13" s="44"/>
      <c r="J13" s="44"/>
    </row>
    <row r="14" spans="1:10">
      <c r="A14" s="44"/>
      <c r="B14" s="44" t="s">
        <v>115</v>
      </c>
      <c r="C14" s="44"/>
      <c r="D14" s="44"/>
      <c r="E14" s="44"/>
      <c r="F14" s="44"/>
      <c r="G14" s="44"/>
      <c r="H14" s="44"/>
      <c r="I14" s="44"/>
      <c r="J14" s="44"/>
    </row>
    <row r="15" spans="1:10">
      <c r="A15" s="44"/>
      <c r="B15" s="44" t="s">
        <v>116</v>
      </c>
      <c r="C15" s="44"/>
      <c r="D15" s="44"/>
      <c r="E15" s="44"/>
      <c r="F15" s="44"/>
      <c r="G15" s="44"/>
      <c r="H15" s="44"/>
      <c r="I15" s="44"/>
      <c r="J15" s="44"/>
    </row>
    <row r="16" spans="1:10">
      <c r="A16" s="44"/>
      <c r="B16" s="44" t="s">
        <v>117</v>
      </c>
      <c r="C16" s="44"/>
      <c r="D16" s="44"/>
      <c r="E16" s="44"/>
      <c r="F16" s="44"/>
      <c r="G16" s="44"/>
      <c r="H16" s="44"/>
      <c r="I16" s="44"/>
      <c r="J16" s="44"/>
    </row>
    <row r="17" spans="1:16">
      <c r="A17" s="44"/>
      <c r="B17" s="44" t="s">
        <v>76</v>
      </c>
      <c r="C17" s="44"/>
      <c r="D17" s="44"/>
      <c r="E17" s="44"/>
      <c r="F17" s="44"/>
      <c r="G17" s="44"/>
      <c r="H17" s="44"/>
      <c r="I17" s="44"/>
      <c r="J17" s="44"/>
    </row>
    <row r="18" spans="1:16">
      <c r="A18" s="44"/>
      <c r="B18" s="44" t="s">
        <v>100</v>
      </c>
      <c r="C18" s="44"/>
      <c r="D18" s="44"/>
      <c r="E18" s="44"/>
      <c r="F18" s="44"/>
      <c r="G18" s="44"/>
      <c r="H18" s="44"/>
      <c r="I18" s="44"/>
      <c r="J18" s="44"/>
    </row>
    <row r="19" spans="1:16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6">
      <c r="A20" s="44" t="s">
        <v>84</v>
      </c>
      <c r="B20" s="44"/>
    </row>
    <row r="21" spans="1:16">
      <c r="B21" s="44" t="s">
        <v>85</v>
      </c>
      <c r="C21" s="44"/>
    </row>
    <row r="22" spans="1:16">
      <c r="B22" s="44" t="s">
        <v>88</v>
      </c>
      <c r="C22" s="44"/>
    </row>
    <row r="23" spans="1:16">
      <c r="B23" s="44" t="s">
        <v>86</v>
      </c>
      <c r="C23" s="44"/>
    </row>
    <row r="24" spans="1:16">
      <c r="B24" s="44" t="s">
        <v>89</v>
      </c>
      <c r="C24" s="44"/>
    </row>
    <row r="25" spans="1:16">
      <c r="B25" s="44" t="s">
        <v>93</v>
      </c>
      <c r="C25" s="44"/>
    </row>
    <row r="26" spans="1:16">
      <c r="B26" s="44" t="s">
        <v>94</v>
      </c>
      <c r="C26" s="44"/>
    </row>
    <row r="28" spans="1:16">
      <c r="A28" s="44" t="s">
        <v>75</v>
      </c>
      <c r="B28" s="44"/>
      <c r="C28" s="44"/>
      <c r="D28" s="44"/>
      <c r="E28" s="44"/>
      <c r="F28" s="44"/>
      <c r="G28" s="44"/>
      <c r="H28" s="44"/>
      <c r="I28" s="44"/>
      <c r="J28" s="44"/>
      <c r="M28"/>
      <c r="N28"/>
      <c r="O28"/>
      <c r="P28"/>
    </row>
    <row r="29" spans="1:16">
      <c r="A29" s="44"/>
      <c r="B29" s="44" t="s">
        <v>90</v>
      </c>
      <c r="C29" s="44"/>
      <c r="D29" s="44"/>
      <c r="E29" s="44"/>
      <c r="F29" s="44"/>
      <c r="G29" s="44"/>
      <c r="H29" s="44"/>
      <c r="I29" s="44"/>
      <c r="J29" s="44"/>
    </row>
    <row r="30" spans="1:16">
      <c r="A30" s="44"/>
      <c r="B30" s="44" t="s">
        <v>52</v>
      </c>
      <c r="C30" s="44"/>
      <c r="D30" s="44"/>
      <c r="E30" s="44"/>
      <c r="F30" s="44"/>
      <c r="G30" s="44"/>
      <c r="H30" s="44"/>
      <c r="I30" s="44"/>
      <c r="J30" s="44"/>
    </row>
    <row r="31" spans="1:16">
      <c r="A31" s="44"/>
      <c r="B31" s="198" t="s">
        <v>51</v>
      </c>
      <c r="C31" s="198"/>
      <c r="D31" s="198"/>
      <c r="E31" s="198"/>
      <c r="F31" s="198"/>
      <c r="G31" s="198"/>
      <c r="H31" s="198"/>
      <c r="I31" s="198"/>
      <c r="J31" s="198"/>
    </row>
    <row r="32" spans="1:16">
      <c r="A32" s="44"/>
      <c r="B32" s="198" t="s">
        <v>50</v>
      </c>
      <c r="C32" s="198"/>
      <c r="D32" s="198"/>
      <c r="E32" s="198"/>
      <c r="F32" s="198"/>
      <c r="G32" s="198"/>
      <c r="H32" s="198"/>
      <c r="I32" s="198"/>
      <c r="J32" s="198"/>
    </row>
    <row r="33" spans="1:10">
      <c r="A33" s="44"/>
      <c r="B33" s="198"/>
      <c r="C33" s="198"/>
      <c r="D33" s="198"/>
      <c r="E33" s="198"/>
      <c r="F33" s="198"/>
      <c r="G33" s="198"/>
      <c r="H33" s="198"/>
      <c r="I33" s="198"/>
      <c r="J33" s="198"/>
    </row>
    <row r="34" spans="1:10">
      <c r="A34" s="44"/>
      <c r="B34" s="44" t="s">
        <v>49</v>
      </c>
      <c r="C34" s="44"/>
      <c r="D34" s="44"/>
      <c r="E34" s="44"/>
      <c r="F34" s="44"/>
      <c r="G34" s="44"/>
      <c r="H34" s="44"/>
      <c r="I34" s="44"/>
      <c r="J34" s="44"/>
    </row>
    <row r="35" spans="1:10">
      <c r="A35" s="44"/>
      <c r="B35" s="44" t="s">
        <v>48</v>
      </c>
      <c r="C35" s="44"/>
      <c r="D35" s="44"/>
      <c r="E35" s="44"/>
      <c r="F35" s="44"/>
      <c r="G35" s="44"/>
      <c r="H35" s="44"/>
      <c r="I35" s="44"/>
      <c r="J35" s="44"/>
    </row>
    <row r="36" spans="1:10">
      <c r="A36" s="44"/>
      <c r="B36" s="44" t="s">
        <v>47</v>
      </c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 t="s">
        <v>46</v>
      </c>
      <c r="C37" s="44"/>
      <c r="D37" s="44"/>
      <c r="E37" s="44"/>
      <c r="F37" s="44"/>
      <c r="G37" s="44"/>
      <c r="H37" s="44"/>
      <c r="I37" s="44"/>
      <c r="J37" s="44"/>
    </row>
  </sheetData>
  <mergeCells count="6">
    <mergeCell ref="H11:J11"/>
    <mergeCell ref="B2:J2"/>
    <mergeCell ref="B31:J31"/>
    <mergeCell ref="B32:J33"/>
    <mergeCell ref="B6:J6"/>
    <mergeCell ref="B7:J7"/>
  </mergeCells>
  <phoneticPr fontId="22" type="noConversion"/>
  <printOptions horizontalCentered="1" verticalCentered="1"/>
  <pageMargins left="0.25" right="0.25" top="0.5" bottom="0.5" header="0.5" footer="0.5"/>
  <pageSetup orientation="portrait" horizontalDpi="4294967292" verticalDpi="4294967292" r:id="rId1"/>
  <headerFooter>
    <oddHeader>&amp;C&amp;"Arial,Regular"MEET FEE INSTRUCTIONS</oddHeader>
    <oddFooter>&amp;R&amp;"Arial,Regular"&amp;9JPF:&amp;D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24" sqref="F24"/>
    </sheetView>
  </sheetViews>
  <sheetFormatPr defaultColWidth="8.85546875" defaultRowHeight="15"/>
  <cols>
    <col min="1" max="1" width="10.85546875" style="9" customWidth="1"/>
    <col min="2" max="2" width="8.85546875" style="9"/>
    <col min="3" max="3" width="8.85546875" style="1"/>
    <col min="7" max="7" width="8.85546875" style="1"/>
    <col min="8" max="8" width="17.28515625" customWidth="1"/>
  </cols>
  <sheetData>
    <row r="1" spans="1:12">
      <c r="B1" s="9" t="s">
        <v>2</v>
      </c>
      <c r="C1" s="1" t="s">
        <v>27</v>
      </c>
      <c r="G1" s="1" t="s">
        <v>28</v>
      </c>
      <c r="H1" t="s">
        <v>29</v>
      </c>
      <c r="K1" s="5" t="s">
        <v>16</v>
      </c>
      <c r="L1" s="6"/>
    </row>
    <row r="2" spans="1:12">
      <c r="A2" s="9">
        <v>9</v>
      </c>
      <c r="B2" s="9">
        <v>9</v>
      </c>
      <c r="C2" s="1">
        <v>26</v>
      </c>
      <c r="E2" t="s">
        <v>31</v>
      </c>
      <c r="G2" s="1">
        <v>15</v>
      </c>
      <c r="H2" t="s">
        <v>32</v>
      </c>
      <c r="I2" s="1"/>
      <c r="K2" s="7">
        <v>9</v>
      </c>
      <c r="L2" s="1">
        <v>26</v>
      </c>
    </row>
    <row r="3" spans="1:12">
      <c r="A3" s="9">
        <v>10</v>
      </c>
      <c r="B3" s="9">
        <v>10</v>
      </c>
      <c r="C3" s="1">
        <v>30</v>
      </c>
      <c r="E3">
        <v>0.54</v>
      </c>
      <c r="G3" s="1">
        <v>30</v>
      </c>
      <c r="H3" t="s">
        <v>34</v>
      </c>
      <c r="I3" s="1"/>
      <c r="K3" s="8">
        <v>10</v>
      </c>
      <c r="L3" s="1">
        <v>30</v>
      </c>
    </row>
    <row r="4" spans="1:12">
      <c r="A4" s="25" t="s">
        <v>41</v>
      </c>
      <c r="B4" s="24" t="s">
        <v>17</v>
      </c>
      <c r="C4" s="1">
        <v>18</v>
      </c>
      <c r="G4" s="1">
        <v>40</v>
      </c>
      <c r="H4" t="s">
        <v>35</v>
      </c>
      <c r="I4" s="1"/>
      <c r="K4" s="8" t="s">
        <v>17</v>
      </c>
      <c r="L4" s="1">
        <v>18</v>
      </c>
    </row>
    <row r="5" spans="1:12">
      <c r="A5" s="24" t="s">
        <v>37</v>
      </c>
      <c r="B5" s="24" t="s">
        <v>18</v>
      </c>
      <c r="C5" s="1">
        <v>22</v>
      </c>
      <c r="G5" s="1">
        <v>45</v>
      </c>
      <c r="H5" t="s">
        <v>36</v>
      </c>
      <c r="I5" s="1"/>
      <c r="K5" s="8" t="s">
        <v>18</v>
      </c>
      <c r="L5" s="1">
        <v>22</v>
      </c>
    </row>
    <row r="6" spans="1:12">
      <c r="A6" s="24" t="s">
        <v>39</v>
      </c>
      <c r="B6" s="24" t="s">
        <v>19</v>
      </c>
      <c r="C6" s="1">
        <v>20</v>
      </c>
      <c r="G6" s="1">
        <v>55</v>
      </c>
      <c r="H6" t="s">
        <v>38</v>
      </c>
      <c r="I6" s="1"/>
      <c r="K6" s="8" t="s">
        <v>19</v>
      </c>
      <c r="L6" s="1">
        <v>20</v>
      </c>
    </row>
    <row r="7" spans="1:12">
      <c r="A7" s="9" t="s">
        <v>30</v>
      </c>
      <c r="B7" s="9" t="s">
        <v>20</v>
      </c>
      <c r="C7" s="1">
        <v>36</v>
      </c>
      <c r="G7" s="1">
        <v>60</v>
      </c>
      <c r="H7" t="s">
        <v>40</v>
      </c>
      <c r="K7" s="7" t="s">
        <v>20</v>
      </c>
      <c r="L7" s="1">
        <v>36</v>
      </c>
    </row>
    <row r="8" spans="1:12">
      <c r="A8" s="9" t="s">
        <v>33</v>
      </c>
      <c r="B8" s="9" t="s">
        <v>21</v>
      </c>
      <c r="C8" s="1">
        <v>33</v>
      </c>
      <c r="G8" s="1">
        <v>70</v>
      </c>
      <c r="H8" t="s">
        <v>42</v>
      </c>
      <c r="K8" s="7" t="s">
        <v>21</v>
      </c>
      <c r="L8" s="1">
        <v>33</v>
      </c>
    </row>
    <row r="9" spans="1:12">
      <c r="G9" s="1">
        <v>80</v>
      </c>
      <c r="H9" t="s">
        <v>43</v>
      </c>
    </row>
  </sheetData>
  <sortState ref="A2:C8">
    <sortCondition ref="B2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Fees </vt:lpstr>
      <vt:lpstr>Check List-Notes</vt:lpstr>
      <vt:lpstr>Extra Hours</vt:lpstr>
      <vt:lpstr>Instructions</vt:lpstr>
      <vt:lpstr>For Calculations</vt:lpstr>
      <vt:lpstr>Diem</vt:lpstr>
      <vt:lpstr>Hourly_Fee</vt:lpstr>
      <vt:lpstr>Per_Diem</vt:lpstr>
      <vt:lpstr>'Fees '!PerDiem</vt:lpstr>
      <vt:lpstr>PerDiem1</vt:lpstr>
      <vt:lpstr>'Fees '!Print_Area</vt:lpstr>
      <vt:lpstr>Rating</vt:lpstr>
      <vt:lpstr>'Fees '!Ratings</vt:lpstr>
      <vt:lpstr>Toll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Jeri@OSHPD</dc:creator>
  <cp:lastModifiedBy>Foley, Jeri@OSHPD</cp:lastModifiedBy>
  <cp:lastPrinted>2017-04-03T01:55:57Z</cp:lastPrinted>
  <dcterms:created xsi:type="dcterms:W3CDTF">2017-02-14T01:23:48Z</dcterms:created>
  <dcterms:modified xsi:type="dcterms:W3CDTF">2018-09-13T19:56:50Z</dcterms:modified>
</cp:coreProperties>
</file>