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0145151b3f7f459/Documents/NAWGJ Director of Finance/Meetings/State Judging Directors/2023/New SJD Prof and Finance/"/>
    </mc:Choice>
  </mc:AlternateContent>
  <xr:revisionPtr revIDLastSave="9" documentId="13_ncr:1_{86293156-7193-4C0A-85C9-74974ACEB0FF}" xr6:coauthVersionLast="47" xr6:coauthVersionMax="47" xr10:uidLastSave="{A9E16559-619F-4CAB-9780-D5A4873CCE4B}"/>
  <bookViews>
    <workbookView xWindow="0" yWindow="0" windowWidth="28635" windowHeight="15600" xr2:uid="{00000000-000D-0000-FFFF-FFFF00000000}"/>
  </bookViews>
  <sheets>
    <sheet name="NAWGJ Quarterly Report" sheetId="1" r:id="rId1"/>
  </sheets>
  <definedNames>
    <definedName name="_xlnm.Print_Area" localSheetId="0">'NAWGJ Quarterly Report'!$A$1:$J$94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2" i="1"/>
  <c r="I14" i="1"/>
  <c r="E13" i="1"/>
  <c r="E27" i="1"/>
  <c r="E67" i="1"/>
  <c r="H83" i="1"/>
  <c r="I35" i="1"/>
  <c r="H71" i="1"/>
  <c r="H72" i="1"/>
  <c r="J67" i="1"/>
  <c r="H73" i="1"/>
  <c r="H75" i="1"/>
  <c r="I27" i="1"/>
  <c r="I29" i="1"/>
  <c r="I31" i="1"/>
  <c r="I32" i="1"/>
  <c r="I34" i="1"/>
  <c r="I38" i="1"/>
  <c r="I39" i="1"/>
  <c r="I40" i="1"/>
  <c r="I41" i="1"/>
  <c r="H42" i="1"/>
</calcChain>
</file>

<file path=xl/sharedStrings.xml><?xml version="1.0" encoding="utf-8"?>
<sst xmlns="http://schemas.openxmlformats.org/spreadsheetml/2006/main" count="138" uniqueCount="124">
  <si>
    <t>Date</t>
  </si>
  <si>
    <t>Position</t>
  </si>
  <si>
    <t>Region</t>
  </si>
  <si>
    <t>State</t>
  </si>
  <si>
    <t>Income</t>
  </si>
  <si>
    <t>Clinics/Workshops</t>
  </si>
  <si>
    <t>Assigning Fees</t>
  </si>
  <si>
    <t>Interest Income (checking)</t>
  </si>
  <si>
    <t>Operating Supplies</t>
  </si>
  <si>
    <t>Telephone/Internet/Web</t>
  </si>
  <si>
    <t>Printing/Copies</t>
  </si>
  <si>
    <t>Bank Charges</t>
  </si>
  <si>
    <t>Assigning</t>
  </si>
  <si>
    <t>Total Income</t>
  </si>
  <si>
    <t>Total Expenses</t>
  </si>
  <si>
    <t>Checking</t>
  </si>
  <si>
    <t>Savings</t>
  </si>
  <si>
    <t>Balance forward from last period</t>
  </si>
  <si>
    <t>Final adjusted checkbook balance from page 2</t>
  </si>
  <si>
    <t xml:space="preserve">FINAL TOTAL CHECKING AND SAVINGS: </t>
  </si>
  <si>
    <t>Expenses</t>
  </si>
  <si>
    <t>Outstanding Deposits</t>
  </si>
  <si>
    <t>Ck #</t>
  </si>
  <si>
    <t>(Deposits made that do</t>
  </si>
  <si>
    <t>(Checks written that</t>
  </si>
  <si>
    <t>not yet appear on bank</t>
  </si>
  <si>
    <t>do not yet appear on</t>
  </si>
  <si>
    <t>statement)</t>
  </si>
  <si>
    <t>bank statement)</t>
  </si>
  <si>
    <t>TOTAL Deposits Outstanding</t>
  </si>
  <si>
    <t>Enter balance shown on bank statement</t>
  </si>
  <si>
    <t>Add outstanding deposits (from above)</t>
  </si>
  <si>
    <t>+</t>
  </si>
  <si>
    <t>Subtotal</t>
  </si>
  <si>
    <t>Subtract outstanding checks (from above)</t>
  </si>
  <si>
    <t>-</t>
  </si>
  <si>
    <t>FINAL Adjusted Bank Balance</t>
  </si>
  <si>
    <t>Enter balance from checkbook</t>
  </si>
  <si>
    <t>Errors - Add</t>
  </si>
  <si>
    <t>Errors - Subtract</t>
  </si>
  <si>
    <t>Add Interest</t>
  </si>
  <si>
    <t>Subtract bank charges</t>
  </si>
  <si>
    <t>FINAL Adjusted Checkbook Balance</t>
  </si>
  <si>
    <t>(Final Adjusted Bank Balance and Final Adjusted Checkbook Balance should be the same)</t>
  </si>
  <si>
    <t>CHECKING ACCOUNT</t>
  </si>
  <si>
    <t>SAVINGS ACCOUNT</t>
  </si>
  <si>
    <t>Bank Name</t>
  </si>
  <si>
    <t>Address</t>
  </si>
  <si>
    <t>Account #</t>
  </si>
  <si>
    <t>Phone #</t>
  </si>
  <si>
    <t>NAWGJ Quarterly Financial Report</t>
  </si>
  <si>
    <t>Other Expenses (Specify)</t>
  </si>
  <si>
    <t>Amount</t>
  </si>
  <si>
    <t>Outstanding Items</t>
  </si>
  <si>
    <t>Other Outstanding Items</t>
  </si>
  <si>
    <t>(Total)</t>
  </si>
  <si>
    <t>TOTAL  Outstanding</t>
  </si>
  <si>
    <t>National Judges Cup</t>
  </si>
  <si>
    <t>Transfer to savings                                          (subtract)</t>
  </si>
  <si>
    <t>Transfer from savings                                          (add)</t>
  </si>
  <si>
    <t>Expenses this period (from above)                 (subtract)</t>
  </si>
  <si>
    <t>SUBTOTAL</t>
  </si>
  <si>
    <t>TOTAL SAVINGS</t>
  </si>
  <si>
    <t>TOTAL CHECKING</t>
  </si>
  <si>
    <t>Name:</t>
  </si>
  <si>
    <t>Address:</t>
  </si>
  <si>
    <t>Phone:</t>
  </si>
  <si>
    <t>Transfer to checking                                     (subtract)</t>
  </si>
  <si>
    <t>Voided Checks or Refunds</t>
  </si>
  <si>
    <t>Memberships to Affiliates</t>
  </si>
  <si>
    <t>Transfers from checking    (add)</t>
  </si>
  <si>
    <t>ck#             Expense (Specify)</t>
  </si>
  <si>
    <t>Helping Hands donation</t>
  </si>
  <si>
    <t xml:space="preserve">Helping Hands </t>
  </si>
  <si>
    <t>Meetings</t>
  </si>
  <si>
    <t>Educational/Clinic/Workshop</t>
  </si>
  <si>
    <t xml:space="preserve"> </t>
  </si>
  <si>
    <t>Promotional/Gifts/Donations</t>
  </si>
  <si>
    <t>Memberships (NAWGJ)</t>
  </si>
  <si>
    <t>Financial Assistant has reviewed the monthly expenditures and find that they are all</t>
  </si>
  <si>
    <t>Over &amp; Short</t>
  </si>
  <si>
    <t>BALANCE</t>
  </si>
  <si>
    <t>ADJUSTED BALANCE CALCULATION:</t>
  </si>
  <si>
    <t>Judges Cup/Other Fundraiser</t>
  </si>
  <si>
    <r>
      <t xml:space="preserve">Donation </t>
    </r>
    <r>
      <rPr>
        <sz val="9"/>
        <rFont val="Calibri"/>
        <family val="2"/>
        <scheme val="minor"/>
      </rPr>
      <t>(USAG, individual etc.)</t>
    </r>
  </si>
  <si>
    <t>Income from State/Reg/Nat</t>
  </si>
  <si>
    <t>Judges' Cup/Other Fundraiser</t>
  </si>
  <si>
    <t>Postage &amp; Mailing</t>
  </si>
  <si>
    <t>Interest earned (savings)                                  (add)                       45030</t>
  </si>
  <si>
    <t>CALCULAT.</t>
  </si>
  <si>
    <t>Date:</t>
  </si>
  <si>
    <t>included in the budget approved by the SGB on</t>
  </si>
  <si>
    <t>(date)</t>
  </si>
  <si>
    <t>supported by specific receipts for each expenditure (debit card statements are not sufficient).</t>
  </si>
  <si>
    <t>Signature</t>
  </si>
  <si>
    <t>State/Region</t>
  </si>
  <si>
    <r>
      <t xml:space="preserve">Income this period (from above)                       (add)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</t>
    </r>
  </si>
  <si>
    <t>Signers:</t>
  </si>
  <si>
    <t xml:space="preserve">NAWGJ Disbursement(explain) </t>
  </si>
  <si>
    <t>Q1 (Nov-Jan) Due February 20</t>
  </si>
  <si>
    <t>Q2 (Feb - April) Due May 20</t>
  </si>
  <si>
    <t>Q3 (May - July) Due August 20</t>
  </si>
  <si>
    <t>Q4 (Aug - Oct) Due Nov 20</t>
  </si>
  <si>
    <t>N/A</t>
  </si>
  <si>
    <t>x</t>
  </si>
  <si>
    <t>11.19.22</t>
  </si>
  <si>
    <t>SJD</t>
  </si>
  <si>
    <t>ND</t>
  </si>
  <si>
    <t xml:space="preserve"> Sarah Weninger</t>
  </si>
  <si>
    <t>Other Income - Head Tax</t>
  </si>
  <si>
    <t>Sarah Weninger</t>
  </si>
  <si>
    <t>ND/Region 4</t>
  </si>
  <si>
    <t>11.20.2022</t>
  </si>
  <si>
    <t>Robin Huebner</t>
  </si>
  <si>
    <t>X</t>
  </si>
  <si>
    <t>123 Main St</t>
  </si>
  <si>
    <t>Mandan, ND 58123</t>
  </si>
  <si>
    <t>123-456-7890</t>
  </si>
  <si>
    <t>Sarah Wininger, Robin Huebner, Robin Ruegg</t>
  </si>
  <si>
    <t>Bank of America</t>
  </si>
  <si>
    <t>PO Box 25118</t>
  </si>
  <si>
    <t>Tampa, FL 33622-5118</t>
  </si>
  <si>
    <t>1-888-287-4637</t>
  </si>
  <si>
    <t>xxxx-xxxx-9787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</si>
</sst>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m/d/yy;@"/>
  </numFmts>
  <fonts count="2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sz val="12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Arial"/>
      <family val="2"/>
    </font>
    <font>
      <b/>
      <sz val="8"/>
      <name val="Calibri"/>
      <family val="2"/>
      <scheme val="minor"/>
    </font>
    <font>
      <i/>
      <sz val="8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95">
    <xf numFmtId="0" fontId="0" fillId="0" borderId="0" xfId="0"/>
    <xf numFmtId="0" fontId="0" fillId="0" borderId="15" xfId="0" applyBorder="1" applyProtection="1">
      <protection locked="0"/>
    </xf>
    <xf numFmtId="0" fontId="7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1" fillId="0" borderId="44" xfId="0" applyFont="1" applyBorder="1" applyProtection="1">
      <protection locked="0"/>
    </xf>
    <xf numFmtId="0" fontId="0" fillId="0" borderId="0" xfId="0" applyProtection="1">
      <protection locked="0"/>
    </xf>
    <xf numFmtId="0" fontId="7" fillId="0" borderId="41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42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0" fillId="2" borderId="4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5" fontId="4" fillId="0" borderId="13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4" fillId="0" borderId="40" xfId="0" applyFont="1" applyBorder="1" applyProtection="1">
      <protection locked="0"/>
    </xf>
    <xf numFmtId="165" fontId="2" fillId="0" borderId="0" xfId="0" applyNumberFormat="1" applyFont="1" applyProtection="1">
      <protection locked="0"/>
    </xf>
    <xf numFmtId="165" fontId="2" fillId="0" borderId="9" xfId="0" applyNumberFormat="1" applyFont="1" applyBorder="1" applyProtection="1">
      <protection locked="0"/>
    </xf>
    <xf numFmtId="165" fontId="2" fillId="0" borderId="7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Protection="1"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Protection="1">
      <protection locked="0"/>
    </xf>
    <xf numFmtId="0" fontId="15" fillId="0" borderId="30" xfId="0" applyFont="1" applyBorder="1" applyProtection="1">
      <protection locked="0"/>
    </xf>
    <xf numFmtId="0" fontId="15" fillId="0" borderId="0" xfId="0" applyFont="1" applyProtection="1">
      <protection locked="0"/>
    </xf>
    <xf numFmtId="44" fontId="15" fillId="0" borderId="5" xfId="1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9" fillId="0" borderId="50" xfId="0" applyFont="1" applyBorder="1" applyProtection="1">
      <protection locked="0"/>
    </xf>
    <xf numFmtId="0" fontId="13" fillId="0" borderId="52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165" fontId="13" fillId="0" borderId="13" xfId="0" applyNumberFormat="1" applyFont="1" applyBorder="1" applyProtection="1">
      <protection locked="0"/>
    </xf>
    <xf numFmtId="165" fontId="13" fillId="0" borderId="13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5" fillId="0" borderId="0" xfId="0" applyNumberFormat="1" applyFont="1" applyProtection="1">
      <protection locked="0"/>
    </xf>
    <xf numFmtId="165" fontId="22" fillId="0" borderId="12" xfId="0" applyNumberFormat="1" applyFont="1" applyBorder="1"/>
    <xf numFmtId="165" fontId="5" fillId="0" borderId="10" xfId="0" applyNumberFormat="1" applyFon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26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25" xfId="0" applyNumberFormat="1" applyBorder="1" applyProtection="1">
      <protection locked="0"/>
    </xf>
    <xf numFmtId="0" fontId="1" fillId="0" borderId="13" xfId="0" applyFont="1" applyBorder="1" applyProtection="1">
      <protection locked="0"/>
    </xf>
    <xf numFmtId="0" fontId="18" fillId="0" borderId="0" xfId="0" applyFont="1" applyProtection="1">
      <protection locked="0"/>
    </xf>
    <xf numFmtId="0" fontId="23" fillId="0" borderId="49" xfId="0" applyFont="1" applyBorder="1" applyProtection="1">
      <protection locked="0"/>
    </xf>
    <xf numFmtId="0" fontId="23" fillId="0" borderId="50" xfId="0" applyFont="1" applyBorder="1" applyProtection="1">
      <protection locked="0"/>
    </xf>
    <xf numFmtId="0" fontId="24" fillId="0" borderId="50" xfId="0" applyFont="1" applyBorder="1" applyProtection="1">
      <protection locked="0"/>
    </xf>
    <xf numFmtId="164" fontId="15" fillId="0" borderId="14" xfId="0" applyNumberFormat="1" applyFont="1" applyBorder="1"/>
    <xf numFmtId="44" fontId="15" fillId="0" borderId="17" xfId="1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39" xfId="0" applyFont="1" applyBorder="1" applyProtection="1">
      <protection locked="0"/>
    </xf>
    <xf numFmtId="165" fontId="13" fillId="0" borderId="55" xfId="0" applyNumberFormat="1" applyFont="1" applyBorder="1"/>
    <xf numFmtId="166" fontId="12" fillId="0" borderId="17" xfId="0" applyNumberFormat="1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1" fillId="0" borderId="26" xfId="0" applyFont="1" applyBorder="1" applyAlignment="1" applyProtection="1">
      <alignment vertical="center"/>
      <protection locked="0"/>
    </xf>
    <xf numFmtId="14" fontId="20" fillId="0" borderId="10" xfId="0" applyNumberFormat="1" applyFont="1" applyBorder="1" applyProtection="1">
      <protection locked="0"/>
    </xf>
    <xf numFmtId="14" fontId="20" fillId="0" borderId="0" xfId="0" applyNumberFormat="1" applyFont="1" applyProtection="1">
      <protection locked="0"/>
    </xf>
    <xf numFmtId="0" fontId="20" fillId="0" borderId="7" xfId="0" applyFont="1" applyBorder="1" applyProtection="1">
      <protection locked="0"/>
    </xf>
    <xf numFmtId="0" fontId="3" fillId="0" borderId="0" xfId="0" applyFont="1" applyAlignment="1" applyProtection="1">
      <alignment horizontal="left" indent="2"/>
      <protection locked="0"/>
    </xf>
    <xf numFmtId="0" fontId="15" fillId="0" borderId="26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6" xfId="0" applyFont="1" applyBorder="1" applyProtection="1">
      <protection locked="0"/>
    </xf>
    <xf numFmtId="164" fontId="15" fillId="0" borderId="23" xfId="0" applyNumberFormat="1" applyFont="1" applyBorder="1" applyProtection="1">
      <protection locked="0"/>
    </xf>
    <xf numFmtId="164" fontId="15" fillId="0" borderId="32" xfId="0" applyNumberFormat="1" applyFont="1" applyBorder="1" applyProtection="1">
      <protection locked="0"/>
    </xf>
    <xf numFmtId="164" fontId="15" fillId="0" borderId="13" xfId="0" applyNumberFormat="1" applyFont="1" applyBorder="1" applyProtection="1">
      <protection locked="0"/>
    </xf>
    <xf numFmtId="164" fontId="15" fillId="0" borderId="24" xfId="0" applyNumberFormat="1" applyFont="1" applyBorder="1" applyProtection="1">
      <protection locked="0"/>
    </xf>
    <xf numFmtId="44" fontId="15" fillId="0" borderId="13" xfId="1" applyFont="1" applyBorder="1" applyProtection="1"/>
    <xf numFmtId="164" fontId="15" fillId="0" borderId="25" xfId="0" applyNumberFormat="1" applyFont="1" applyBorder="1" applyProtection="1"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5" fillId="0" borderId="48" xfId="0" applyFont="1" applyBorder="1" applyProtection="1">
      <protection locked="0"/>
    </xf>
    <xf numFmtId="164" fontId="15" fillId="0" borderId="26" xfId="0" applyNumberFormat="1" applyFont="1" applyBorder="1" applyProtection="1">
      <protection locked="0"/>
    </xf>
    <xf numFmtId="164" fontId="15" fillId="0" borderId="10" xfId="0" applyNumberFormat="1" applyFont="1" applyBorder="1" applyProtection="1">
      <protection locked="0"/>
    </xf>
    <xf numFmtId="164" fontId="15" fillId="0" borderId="0" xfId="0" applyNumberFormat="1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164" fontId="15" fillId="0" borderId="26" xfId="0" applyNumberFormat="1" applyFont="1" applyBorder="1"/>
    <xf numFmtId="0" fontId="18" fillId="0" borderId="18" xfId="0" applyFont="1" applyBorder="1" applyProtection="1">
      <protection locked="0"/>
    </xf>
    <xf numFmtId="0" fontId="15" fillId="0" borderId="19" xfId="0" applyFont="1" applyBorder="1" applyProtection="1">
      <protection locked="0"/>
    </xf>
    <xf numFmtId="0" fontId="15" fillId="0" borderId="50" xfId="0" applyFont="1" applyBorder="1" applyProtection="1">
      <protection locked="0"/>
    </xf>
    <xf numFmtId="0" fontId="15" fillId="0" borderId="2" xfId="0" applyFont="1" applyBorder="1" applyProtection="1">
      <protection locked="0"/>
    </xf>
    <xf numFmtId="44" fontId="15" fillId="0" borderId="15" xfId="1" applyFont="1" applyBorder="1" applyProtection="1">
      <protection locked="0"/>
    </xf>
    <xf numFmtId="44" fontId="15" fillId="0" borderId="16" xfId="1" applyFont="1" applyBorder="1" applyProtection="1"/>
    <xf numFmtId="44" fontId="15" fillId="0" borderId="5" xfId="0" applyNumberFormat="1" applyFont="1" applyBorder="1"/>
    <xf numFmtId="44" fontId="15" fillId="0" borderId="14" xfId="1" applyFont="1" applyBorder="1" applyProtection="1">
      <protection locked="0"/>
    </xf>
    <xf numFmtId="44" fontId="18" fillId="0" borderId="14" xfId="0" applyNumberFormat="1" applyFont="1" applyBorder="1"/>
    <xf numFmtId="0" fontId="15" fillId="0" borderId="3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44" fontId="15" fillId="0" borderId="15" xfId="0" applyNumberFormat="1" applyFont="1" applyBorder="1"/>
    <xf numFmtId="44" fontId="15" fillId="0" borderId="15" xfId="1" applyFont="1" applyBorder="1" applyProtection="1"/>
    <xf numFmtId="0" fontId="15" fillId="0" borderId="34" xfId="0" applyFont="1" applyBorder="1" applyProtection="1">
      <protection locked="0"/>
    </xf>
    <xf numFmtId="0" fontId="15" fillId="0" borderId="36" xfId="0" applyFont="1" applyBorder="1" applyProtection="1">
      <protection locked="0"/>
    </xf>
    <xf numFmtId="44" fontId="15" fillId="0" borderId="35" xfId="0" applyNumberFormat="1" applyFont="1" applyBorder="1"/>
    <xf numFmtId="0" fontId="25" fillId="0" borderId="0" xfId="0" applyFont="1" applyProtection="1">
      <protection locked="0"/>
    </xf>
    <xf numFmtId="164" fontId="26" fillId="0" borderId="12" xfId="1" applyNumberFormat="1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left" indent="1"/>
      <protection locked="0"/>
    </xf>
    <xf numFmtId="165" fontId="14" fillId="0" borderId="13" xfId="0" applyNumberFormat="1" applyFont="1" applyBorder="1" applyProtection="1">
      <protection locked="0"/>
    </xf>
    <xf numFmtId="165" fontId="15" fillId="0" borderId="0" xfId="0" applyNumberFormat="1" applyFont="1" applyProtection="1">
      <protection locked="0"/>
    </xf>
    <xf numFmtId="165" fontId="28" fillId="0" borderId="12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Protection="1">
      <protection locked="0"/>
    </xf>
    <xf numFmtId="165" fontId="5" fillId="0" borderId="13" xfId="0" applyNumberFormat="1" applyFont="1" applyBorder="1" applyProtection="1">
      <protection locked="0"/>
    </xf>
    <xf numFmtId="0" fontId="15" fillId="0" borderId="7" xfId="0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4" fillId="0" borderId="33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30" xfId="0" applyBorder="1" applyProtection="1">
      <protection locked="0"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0" fontId="15" fillId="0" borderId="30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15" fillId="0" borderId="21" xfId="0" applyFont="1" applyBorder="1" applyProtection="1">
      <protection locked="0"/>
    </xf>
    <xf numFmtId="0" fontId="15" fillId="0" borderId="30" xfId="0" applyFont="1" applyBorder="1" applyProtection="1">
      <protection locked="0"/>
    </xf>
    <xf numFmtId="0" fontId="15" fillId="0" borderId="26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left" indent="2"/>
      <protection locked="0"/>
    </xf>
    <xf numFmtId="0" fontId="15" fillId="0" borderId="27" xfId="0" applyFont="1" applyBorder="1" applyProtection="1"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26" xfId="0" applyFont="1" applyBorder="1" applyAlignment="1" applyProtection="1">
      <alignment horizontal="left"/>
      <protection locked="0"/>
    </xf>
    <xf numFmtId="0" fontId="15" fillId="0" borderId="10" xfId="0" applyFont="1" applyBorder="1" applyProtection="1">
      <protection locked="0"/>
    </xf>
    <xf numFmtId="0" fontId="15" fillId="0" borderId="53" xfId="0" applyFont="1" applyBorder="1" applyProtection="1">
      <protection locked="0"/>
    </xf>
    <xf numFmtId="0" fontId="15" fillId="0" borderId="57" xfId="0" applyFont="1" applyBorder="1" applyProtection="1"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15" fillId="0" borderId="11" xfId="0" applyFont="1" applyBorder="1" applyProtection="1">
      <protection locked="0"/>
    </xf>
    <xf numFmtId="0" fontId="15" fillId="0" borderId="31" xfId="0" applyFont="1" applyBorder="1" applyProtection="1"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8" fillId="0" borderId="36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56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28" xfId="0" applyFont="1" applyBorder="1" applyProtection="1">
      <protection locked="0"/>
    </xf>
    <xf numFmtId="0" fontId="15" fillId="0" borderId="38" xfId="0" applyFont="1" applyBorder="1" applyProtection="1">
      <protection locked="0"/>
    </xf>
    <xf numFmtId="0" fontId="15" fillId="0" borderId="22" xfId="0" applyFont="1" applyBorder="1" applyProtection="1">
      <protection locked="0"/>
    </xf>
    <xf numFmtId="0" fontId="25" fillId="0" borderId="21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20" fillId="0" borderId="21" xfId="0" applyFont="1" applyBorder="1" applyProtection="1">
      <protection locked="0"/>
    </xf>
    <xf numFmtId="0" fontId="20" fillId="0" borderId="26" xfId="0" applyFont="1" applyBorder="1" applyProtection="1">
      <protection locked="0"/>
    </xf>
    <xf numFmtId="0" fontId="20" fillId="0" borderId="27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15" fillId="0" borderId="13" xfId="0" applyFont="1" applyBorder="1" applyAlignment="1" applyProtection="1">
      <alignment horizontal="left" indent="1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53" xfId="0" applyFont="1" applyBorder="1" applyProtection="1">
      <protection locked="0"/>
    </xf>
    <xf numFmtId="0" fontId="15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14" fontId="15" fillId="0" borderId="10" xfId="0" applyNumberFormat="1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0" fillId="0" borderId="10" xfId="0" applyFont="1" applyBorder="1" applyProtection="1">
      <protection locked="0"/>
    </xf>
    <xf numFmtId="0" fontId="21" fillId="0" borderId="0" xfId="0" applyFont="1" applyProtection="1">
      <protection locked="0"/>
    </xf>
    <xf numFmtId="0" fontId="27" fillId="0" borderId="21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7" xfId="0" applyFont="1" applyBorder="1" applyProtection="1">
      <protection locked="0"/>
    </xf>
    <xf numFmtId="0" fontId="18" fillId="0" borderId="21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view="pageLayout" topLeftCell="A20" zoomScale="140" zoomScaleNormal="100" zoomScaleSheetLayoutView="100" zoomScalePageLayoutView="140" workbookViewId="0">
      <selection activeCell="B48" sqref="B48:E48"/>
    </sheetView>
  </sheetViews>
  <sheetFormatPr defaultColWidth="8.7109375" defaultRowHeight="15" x14ac:dyDescent="0.25"/>
  <cols>
    <col min="1" max="2" width="8.28515625" style="6" customWidth="1"/>
    <col min="3" max="3" width="9.7109375" style="6" customWidth="1"/>
    <col min="4" max="4" width="6.28515625" style="6" customWidth="1"/>
    <col min="5" max="5" width="13.42578125" style="6" customWidth="1"/>
    <col min="6" max="6" width="7" style="6" customWidth="1"/>
    <col min="7" max="7" width="6.7109375" style="6" customWidth="1"/>
    <col min="8" max="8" width="19" style="6" customWidth="1"/>
    <col min="9" max="9" width="14.28515625" style="6" customWidth="1"/>
    <col min="10" max="10" width="8.7109375" style="6" customWidth="1"/>
    <col min="11" max="16384" width="8.7109375" style="6"/>
  </cols>
  <sheetData>
    <row r="1" spans="1:10" ht="25.15" customHeight="1" thickTop="1" thickBot="1" x14ac:dyDescent="0.3">
      <c r="A1" s="5"/>
      <c r="B1" s="111" t="s">
        <v>50</v>
      </c>
      <c r="C1" s="111"/>
      <c r="D1" s="111"/>
      <c r="E1" s="111"/>
      <c r="F1" s="111"/>
      <c r="G1" s="111"/>
      <c r="H1" s="111"/>
      <c r="I1" s="112"/>
    </row>
    <row r="2" spans="1:10" ht="15.75" thickBot="1" x14ac:dyDescent="0.3">
      <c r="A2" s="7" t="s">
        <v>0</v>
      </c>
      <c r="B2" s="60" t="s">
        <v>105</v>
      </c>
      <c r="C2" s="8" t="s">
        <v>64</v>
      </c>
      <c r="D2" s="133" t="s">
        <v>108</v>
      </c>
      <c r="E2" s="134"/>
      <c r="F2" s="135"/>
      <c r="G2" s="4"/>
      <c r="H2" s="122" t="s">
        <v>99</v>
      </c>
      <c r="I2" s="123"/>
    </row>
    <row r="3" spans="1:10" ht="15.75" thickBot="1" x14ac:dyDescent="0.3">
      <c r="A3" s="9" t="s">
        <v>1</v>
      </c>
      <c r="B3" s="1" t="s">
        <v>106</v>
      </c>
      <c r="C3" s="10" t="s">
        <v>65</v>
      </c>
      <c r="D3" s="136" t="s">
        <v>115</v>
      </c>
      <c r="E3" s="137"/>
      <c r="F3" s="138"/>
      <c r="G3" s="4" t="s">
        <v>76</v>
      </c>
      <c r="H3" s="124" t="s">
        <v>100</v>
      </c>
      <c r="I3" s="125"/>
    </row>
    <row r="4" spans="1:10" ht="15.75" thickBot="1" x14ac:dyDescent="0.3">
      <c r="A4" s="9" t="s">
        <v>2</v>
      </c>
      <c r="B4" s="2">
        <v>4</v>
      </c>
      <c r="C4" s="11"/>
      <c r="D4" s="136" t="s">
        <v>116</v>
      </c>
      <c r="E4" s="137"/>
      <c r="F4" s="138"/>
      <c r="G4" s="4"/>
      <c r="H4" s="124" t="s">
        <v>101</v>
      </c>
      <c r="I4" s="125"/>
    </row>
    <row r="5" spans="1:10" ht="15.75" thickBot="1" x14ac:dyDescent="0.3">
      <c r="A5" s="12" t="s">
        <v>3</v>
      </c>
      <c r="B5" s="3" t="s">
        <v>107</v>
      </c>
      <c r="C5" s="13" t="s">
        <v>66</v>
      </c>
      <c r="D5" s="139" t="s">
        <v>117</v>
      </c>
      <c r="E5" s="140"/>
      <c r="F5" s="141"/>
      <c r="G5" s="4" t="s">
        <v>104</v>
      </c>
      <c r="H5" s="126" t="s">
        <v>102</v>
      </c>
      <c r="I5" s="127"/>
    </row>
    <row r="6" spans="1:10" ht="18" customHeight="1" x14ac:dyDescent="0.35">
      <c r="A6" s="14"/>
      <c r="B6" s="119" t="s">
        <v>4</v>
      </c>
      <c r="C6" s="120"/>
      <c r="D6" s="120"/>
      <c r="E6" s="121"/>
      <c r="F6" s="15"/>
      <c r="G6" s="128" t="s">
        <v>20</v>
      </c>
      <c r="H6" s="129"/>
      <c r="I6" s="130"/>
    </row>
    <row r="7" spans="1:10" x14ac:dyDescent="0.25">
      <c r="A7" s="16">
        <v>46410</v>
      </c>
      <c r="B7" s="113" t="s">
        <v>83</v>
      </c>
      <c r="C7" s="114"/>
      <c r="D7" s="115"/>
      <c r="E7" s="46" t="s">
        <v>76</v>
      </c>
      <c r="F7" s="17">
        <v>60910</v>
      </c>
      <c r="G7" s="131" t="s">
        <v>86</v>
      </c>
      <c r="H7" s="132"/>
      <c r="I7" s="71" t="s">
        <v>76</v>
      </c>
    </row>
    <row r="8" spans="1:10" x14ac:dyDescent="0.25">
      <c r="A8" s="16">
        <v>47240</v>
      </c>
      <c r="B8" s="116" t="s">
        <v>5</v>
      </c>
      <c r="C8" s="117"/>
      <c r="D8" s="118"/>
      <c r="E8" s="47" t="s">
        <v>76</v>
      </c>
      <c r="F8" s="17">
        <v>68330</v>
      </c>
      <c r="G8" s="131" t="s">
        <v>57</v>
      </c>
      <c r="H8" s="132"/>
      <c r="I8" s="72"/>
    </row>
    <row r="9" spans="1:10" x14ac:dyDescent="0.25">
      <c r="A9" s="16">
        <v>47200</v>
      </c>
      <c r="B9" s="116" t="s">
        <v>6</v>
      </c>
      <c r="C9" s="117"/>
      <c r="D9" s="118"/>
      <c r="E9" s="47">
        <f>24+24+24+24+12+98+15</f>
        <v>221</v>
      </c>
      <c r="F9" s="17">
        <v>68300</v>
      </c>
      <c r="G9" s="142" t="s">
        <v>74</v>
      </c>
      <c r="H9" s="143"/>
      <c r="I9" s="72"/>
    </row>
    <row r="10" spans="1:10" x14ac:dyDescent="0.25">
      <c r="A10" s="16">
        <v>45030</v>
      </c>
      <c r="B10" s="116" t="s">
        <v>7</v>
      </c>
      <c r="C10" s="117"/>
      <c r="D10" s="118"/>
      <c r="E10" s="47"/>
      <c r="F10" s="17">
        <v>65020</v>
      </c>
      <c r="G10" s="29" t="s">
        <v>87</v>
      </c>
      <c r="H10" s="30"/>
      <c r="I10" s="71"/>
    </row>
    <row r="11" spans="1:10" x14ac:dyDescent="0.25">
      <c r="A11" s="16"/>
      <c r="B11" s="116"/>
      <c r="C11" s="117"/>
      <c r="D11" s="118"/>
      <c r="E11" s="48"/>
      <c r="F11" s="17">
        <v>65040</v>
      </c>
      <c r="G11" s="29" t="s">
        <v>8</v>
      </c>
      <c r="H11" s="30"/>
      <c r="I11" s="71"/>
    </row>
    <row r="12" spans="1:10" x14ac:dyDescent="0.25">
      <c r="A12" s="26">
        <v>43450</v>
      </c>
      <c r="B12" s="27" t="s">
        <v>84</v>
      </c>
      <c r="C12" s="27"/>
      <c r="D12" s="27"/>
      <c r="E12" s="49">
        <f>85+102</f>
        <v>187</v>
      </c>
      <c r="F12" s="17">
        <v>65050</v>
      </c>
      <c r="G12" s="29" t="s">
        <v>9</v>
      </c>
      <c r="H12" s="30"/>
      <c r="I12" s="71"/>
    </row>
    <row r="13" spans="1:10" x14ac:dyDescent="0.25">
      <c r="A13" s="26">
        <v>46400</v>
      </c>
      <c r="B13" s="142" t="s">
        <v>109</v>
      </c>
      <c r="C13" s="144"/>
      <c r="D13" s="143"/>
      <c r="E13" s="49">
        <f>474+498</f>
        <v>972</v>
      </c>
      <c r="F13" s="17">
        <v>65030</v>
      </c>
      <c r="G13" s="29" t="s">
        <v>10</v>
      </c>
      <c r="H13" s="30"/>
      <c r="I13" s="73"/>
    </row>
    <row r="14" spans="1:10" x14ac:dyDescent="0.25">
      <c r="A14" s="26"/>
      <c r="B14" s="142"/>
      <c r="C14" s="144"/>
      <c r="D14" s="143"/>
      <c r="E14" s="49"/>
      <c r="F14" s="17">
        <v>68330</v>
      </c>
      <c r="G14" s="29" t="s">
        <v>75</v>
      </c>
      <c r="H14" s="30"/>
      <c r="I14" s="74">
        <f>50+25+63.2+76.24+240+134.88+829.69+840.26+1032.79+1071.61+895.65+1002.2</f>
        <v>6261.5199999999995</v>
      </c>
    </row>
    <row r="15" spans="1:10" x14ac:dyDescent="0.25">
      <c r="A15" s="26"/>
      <c r="B15" s="142"/>
      <c r="C15" s="144"/>
      <c r="D15" s="143"/>
      <c r="E15" s="76"/>
      <c r="F15" s="77">
        <v>65160</v>
      </c>
      <c r="G15" s="142" t="s">
        <v>77</v>
      </c>
      <c r="H15" s="143"/>
      <c r="I15" s="73"/>
      <c r="J15" s="31"/>
    </row>
    <row r="16" spans="1:10" x14ac:dyDescent="0.25">
      <c r="A16" s="28" t="s">
        <v>103</v>
      </c>
      <c r="B16" s="27" t="s">
        <v>85</v>
      </c>
      <c r="C16" s="29"/>
      <c r="D16" s="68"/>
      <c r="E16" s="73"/>
      <c r="F16" s="78" t="s">
        <v>76</v>
      </c>
      <c r="G16" s="31"/>
      <c r="H16" s="31"/>
      <c r="I16" s="73"/>
      <c r="J16" s="31"/>
    </row>
    <row r="17" spans="1:16" x14ac:dyDescent="0.25">
      <c r="A17" s="28" t="s">
        <v>103</v>
      </c>
      <c r="B17" s="142" t="s">
        <v>73</v>
      </c>
      <c r="C17" s="144"/>
      <c r="D17" s="143"/>
      <c r="E17" s="73"/>
      <c r="F17" s="78" t="s">
        <v>103</v>
      </c>
      <c r="G17" s="142" t="s">
        <v>98</v>
      </c>
      <c r="H17" s="143"/>
      <c r="I17" s="74"/>
      <c r="J17" s="31"/>
    </row>
    <row r="18" spans="1:16" x14ac:dyDescent="0.25">
      <c r="A18" s="28"/>
      <c r="B18" s="142"/>
      <c r="C18" s="144"/>
      <c r="D18" s="143"/>
      <c r="E18" s="76"/>
      <c r="F18" s="78" t="s">
        <v>76</v>
      </c>
      <c r="G18" s="31"/>
      <c r="H18" s="31"/>
      <c r="I18" s="71"/>
      <c r="J18" s="31"/>
    </row>
    <row r="19" spans="1:16" x14ac:dyDescent="0.25">
      <c r="A19" s="79"/>
      <c r="B19" s="142"/>
      <c r="C19" s="144"/>
      <c r="D19" s="143"/>
      <c r="E19" s="76"/>
      <c r="F19" s="78" t="s">
        <v>103</v>
      </c>
      <c r="G19" s="142" t="s">
        <v>72</v>
      </c>
      <c r="H19" s="143"/>
      <c r="I19" s="71"/>
      <c r="J19" s="31"/>
    </row>
    <row r="20" spans="1:16" x14ac:dyDescent="0.25">
      <c r="A20" s="79"/>
      <c r="B20" s="142" t="s">
        <v>68</v>
      </c>
      <c r="C20" s="144"/>
      <c r="D20" s="143"/>
      <c r="E20" s="80"/>
      <c r="F20" s="77">
        <v>60920</v>
      </c>
      <c r="G20" s="142" t="s">
        <v>78</v>
      </c>
      <c r="H20" s="143"/>
      <c r="I20" s="73"/>
      <c r="J20" s="31"/>
    </row>
    <row r="21" spans="1:16" x14ac:dyDescent="0.25">
      <c r="A21" s="79"/>
      <c r="B21" s="142" t="s">
        <v>71</v>
      </c>
      <c r="C21" s="144"/>
      <c r="D21" s="143"/>
      <c r="E21" s="81"/>
      <c r="F21" s="77">
        <v>65010</v>
      </c>
      <c r="G21" s="142" t="s">
        <v>69</v>
      </c>
      <c r="H21" s="143"/>
      <c r="I21" s="74">
        <v>127</v>
      </c>
      <c r="J21" s="31"/>
    </row>
    <row r="22" spans="1:16" x14ac:dyDescent="0.25">
      <c r="A22" s="79"/>
      <c r="B22" s="142"/>
      <c r="C22" s="144"/>
      <c r="D22" s="143"/>
      <c r="E22" s="81"/>
      <c r="F22" s="77">
        <v>65100</v>
      </c>
      <c r="G22" s="142" t="s">
        <v>11</v>
      </c>
      <c r="H22" s="143"/>
      <c r="I22" s="71">
        <v>44.22</v>
      </c>
      <c r="J22" s="31"/>
    </row>
    <row r="23" spans="1:16" x14ac:dyDescent="0.25">
      <c r="A23" s="79"/>
      <c r="B23" s="142"/>
      <c r="C23" s="144"/>
      <c r="D23" s="143"/>
      <c r="E23" s="82"/>
      <c r="F23" s="77">
        <v>65000</v>
      </c>
      <c r="G23" s="142" t="s">
        <v>12</v>
      </c>
      <c r="H23" s="143"/>
      <c r="I23" s="73"/>
      <c r="J23" s="31"/>
    </row>
    <row r="24" spans="1:16" x14ac:dyDescent="0.25">
      <c r="A24" s="79"/>
      <c r="B24" s="142"/>
      <c r="C24" s="144"/>
      <c r="D24" s="143"/>
      <c r="E24" s="80"/>
      <c r="F24" s="77"/>
      <c r="G24" s="142" t="s">
        <v>51</v>
      </c>
      <c r="H24" s="143"/>
      <c r="I24" s="74"/>
      <c r="J24" s="31"/>
    </row>
    <row r="25" spans="1:16" x14ac:dyDescent="0.25">
      <c r="A25" s="79"/>
      <c r="B25" s="164"/>
      <c r="C25" s="165"/>
      <c r="D25" s="166"/>
      <c r="E25" s="83"/>
      <c r="F25" s="77"/>
      <c r="G25" s="142"/>
      <c r="H25" s="143"/>
      <c r="I25" s="71"/>
      <c r="J25" s="31"/>
    </row>
    <row r="26" spans="1:16" x14ac:dyDescent="0.25">
      <c r="A26" s="79"/>
      <c r="B26" s="164"/>
      <c r="C26" s="165"/>
      <c r="D26" s="166"/>
      <c r="E26" s="80"/>
      <c r="F26" s="27">
        <v>69700</v>
      </c>
      <c r="G26" s="31" t="s">
        <v>80</v>
      </c>
      <c r="H26" s="31"/>
      <c r="I26" s="71"/>
      <c r="J26" s="31"/>
    </row>
    <row r="27" spans="1:16" ht="16.5" customHeight="1" thickBot="1" x14ac:dyDescent="0.35">
      <c r="A27" s="79"/>
      <c r="B27" s="174" t="s">
        <v>13</v>
      </c>
      <c r="C27" s="175"/>
      <c r="D27" s="176"/>
      <c r="E27" s="84">
        <f>SUM(E7:E26)</f>
        <v>1380</v>
      </c>
      <c r="F27" s="27"/>
      <c r="G27" s="174" t="s">
        <v>14</v>
      </c>
      <c r="H27" s="176"/>
      <c r="I27" s="75">
        <f>SUM(I7:I26)</f>
        <v>6432.74</v>
      </c>
      <c r="J27" s="31"/>
    </row>
    <row r="28" spans="1:16" x14ac:dyDescent="0.25">
      <c r="A28" s="52" t="s">
        <v>81</v>
      </c>
      <c r="B28" s="85" t="s">
        <v>15</v>
      </c>
      <c r="C28" s="173" t="s">
        <v>17</v>
      </c>
      <c r="D28" s="171"/>
      <c r="E28" s="171"/>
      <c r="F28" s="171"/>
      <c r="G28" s="171"/>
      <c r="H28" s="172"/>
      <c r="I28" s="56">
        <v>12148.43</v>
      </c>
      <c r="J28" s="31"/>
    </row>
    <row r="29" spans="1:16" x14ac:dyDescent="0.25">
      <c r="A29" s="53" t="s">
        <v>89</v>
      </c>
      <c r="B29" s="86"/>
      <c r="C29" s="142" t="s">
        <v>96</v>
      </c>
      <c r="D29" s="144"/>
      <c r="E29" s="144"/>
      <c r="F29" s="144"/>
      <c r="G29" s="144"/>
      <c r="H29" s="152"/>
      <c r="I29" s="55">
        <f>+E27</f>
        <v>1380</v>
      </c>
      <c r="J29" s="31"/>
    </row>
    <row r="30" spans="1:16" x14ac:dyDescent="0.25">
      <c r="A30" s="87"/>
      <c r="B30" s="88"/>
      <c r="C30" s="142" t="s">
        <v>59</v>
      </c>
      <c r="D30" s="144"/>
      <c r="E30" s="144"/>
      <c r="F30" s="144"/>
      <c r="G30" s="144"/>
      <c r="H30" s="152"/>
      <c r="I30" s="89"/>
      <c r="J30" s="31"/>
      <c r="P30" s="18"/>
    </row>
    <row r="31" spans="1:16" ht="15.75" thickBot="1" x14ac:dyDescent="0.3">
      <c r="A31" s="87"/>
      <c r="B31" s="88"/>
      <c r="C31" s="29"/>
      <c r="D31" s="68"/>
      <c r="E31" s="68"/>
      <c r="F31" s="68"/>
      <c r="G31" s="68"/>
      <c r="H31" s="29" t="s">
        <v>61</v>
      </c>
      <c r="I31" s="90">
        <f>SUM(I28:I30)</f>
        <v>13528.43</v>
      </c>
      <c r="J31" s="31"/>
    </row>
    <row r="32" spans="1:16" x14ac:dyDescent="0.25">
      <c r="A32" s="87"/>
      <c r="B32" s="88"/>
      <c r="C32" s="142" t="s">
        <v>60</v>
      </c>
      <c r="D32" s="144"/>
      <c r="E32" s="144"/>
      <c r="F32" s="144"/>
      <c r="G32" s="144"/>
      <c r="H32" s="152"/>
      <c r="I32" s="91">
        <f>I27</f>
        <v>6432.74</v>
      </c>
      <c r="J32" s="31"/>
    </row>
    <row r="33" spans="1:10" ht="15.75" x14ac:dyDescent="0.25">
      <c r="A33" s="87"/>
      <c r="B33" s="88"/>
      <c r="C33" s="177" t="s">
        <v>58</v>
      </c>
      <c r="D33" s="178"/>
      <c r="E33" s="178"/>
      <c r="F33" s="178"/>
      <c r="G33" s="178"/>
      <c r="H33" s="179"/>
      <c r="I33" s="92"/>
      <c r="J33" s="31"/>
    </row>
    <row r="34" spans="1:10" x14ac:dyDescent="0.25">
      <c r="A34" s="87"/>
      <c r="B34" s="88"/>
      <c r="C34" s="142"/>
      <c r="D34" s="144"/>
      <c r="E34" s="144"/>
      <c r="F34" s="144"/>
      <c r="G34" s="143"/>
      <c r="H34" s="29" t="s">
        <v>63</v>
      </c>
      <c r="I34" s="93">
        <f>I31-(I32+I33)</f>
        <v>7095.6900000000005</v>
      </c>
      <c r="J34" s="31"/>
    </row>
    <row r="35" spans="1:10" ht="15.75" thickBot="1" x14ac:dyDescent="0.3">
      <c r="A35" s="87"/>
      <c r="B35" s="94"/>
      <c r="C35" s="167" t="s">
        <v>18</v>
      </c>
      <c r="D35" s="168"/>
      <c r="E35" s="168"/>
      <c r="F35" s="168"/>
      <c r="G35" s="168"/>
      <c r="H35" s="169"/>
      <c r="I35" s="55">
        <f>+H83</f>
        <v>0</v>
      </c>
      <c r="J35" s="31"/>
    </row>
    <row r="36" spans="1:10" ht="15.75" thickBot="1" x14ac:dyDescent="0.3">
      <c r="A36" s="87"/>
      <c r="B36" s="95" t="s">
        <v>16</v>
      </c>
      <c r="C36" s="170" t="s">
        <v>17</v>
      </c>
      <c r="D36" s="171"/>
      <c r="E36" s="171"/>
      <c r="F36" s="171"/>
      <c r="G36" s="171"/>
      <c r="H36" s="172"/>
      <c r="I36" s="56"/>
      <c r="J36" s="31"/>
    </row>
    <row r="37" spans="1:10" x14ac:dyDescent="0.25">
      <c r="A37" s="87"/>
      <c r="B37" s="88"/>
      <c r="C37" s="142" t="s">
        <v>88</v>
      </c>
      <c r="D37" s="144"/>
      <c r="E37" s="144"/>
      <c r="F37" s="144"/>
      <c r="G37" s="144"/>
      <c r="H37" s="152"/>
      <c r="I37" s="32"/>
      <c r="J37" s="31"/>
    </row>
    <row r="38" spans="1:10" x14ac:dyDescent="0.25">
      <c r="A38" s="87"/>
      <c r="B38" s="88"/>
      <c r="C38" s="142" t="s">
        <v>70</v>
      </c>
      <c r="D38" s="144"/>
      <c r="E38" s="144"/>
      <c r="F38" s="144"/>
      <c r="G38" s="144"/>
      <c r="H38" s="152"/>
      <c r="I38" s="96">
        <f>+I33</f>
        <v>0</v>
      </c>
      <c r="J38" s="31"/>
    </row>
    <row r="39" spans="1:10" x14ac:dyDescent="0.25">
      <c r="A39" s="87"/>
      <c r="B39" s="88"/>
      <c r="C39" s="142"/>
      <c r="D39" s="144"/>
      <c r="E39" s="144"/>
      <c r="F39" s="144"/>
      <c r="G39" s="143"/>
      <c r="H39" s="29" t="s">
        <v>61</v>
      </c>
      <c r="I39" s="97">
        <f>SUM(I36:I37)</f>
        <v>0</v>
      </c>
      <c r="J39" s="31"/>
    </row>
    <row r="40" spans="1:10" x14ac:dyDescent="0.25">
      <c r="A40" s="87"/>
      <c r="B40" s="88"/>
      <c r="C40" s="142" t="s">
        <v>67</v>
      </c>
      <c r="D40" s="144"/>
      <c r="E40" s="144"/>
      <c r="F40" s="144"/>
      <c r="G40" s="144"/>
      <c r="H40" s="152"/>
      <c r="I40" s="96">
        <f>+I30</f>
        <v>0</v>
      </c>
      <c r="J40" s="31"/>
    </row>
    <row r="41" spans="1:10" x14ac:dyDescent="0.25">
      <c r="A41" s="87"/>
      <c r="B41" s="98"/>
      <c r="C41" s="36"/>
      <c r="D41" s="36"/>
      <c r="E41" s="36"/>
      <c r="F41" s="36"/>
      <c r="G41" s="36"/>
      <c r="H41" s="99" t="s">
        <v>62</v>
      </c>
      <c r="I41" s="100">
        <f>I39-I40</f>
        <v>0</v>
      </c>
      <c r="J41" s="31"/>
    </row>
    <row r="42" spans="1:10" ht="18" customHeight="1" thickBot="1" x14ac:dyDescent="0.4">
      <c r="A42" s="87"/>
      <c r="B42" s="31"/>
      <c r="C42" s="101" t="s">
        <v>19</v>
      </c>
      <c r="D42" s="31"/>
      <c r="E42" s="31"/>
      <c r="F42" s="31"/>
      <c r="G42" s="31"/>
      <c r="H42" s="102">
        <f>+I34+I41</f>
        <v>7095.6900000000005</v>
      </c>
      <c r="I42" s="31"/>
      <c r="J42" s="31"/>
    </row>
    <row r="43" spans="1:10" x14ac:dyDescent="0.25">
      <c r="A43" s="159" t="s">
        <v>44</v>
      </c>
      <c r="B43" s="160"/>
      <c r="C43" s="160"/>
      <c r="D43" s="160"/>
      <c r="E43" s="160"/>
      <c r="F43" s="33"/>
      <c r="G43" s="160" t="s">
        <v>45</v>
      </c>
      <c r="H43" s="160"/>
      <c r="I43" s="160"/>
      <c r="J43" s="161"/>
    </row>
    <row r="44" spans="1:10" x14ac:dyDescent="0.25">
      <c r="A44" s="54" t="s">
        <v>97</v>
      </c>
      <c r="B44" s="182" t="s">
        <v>118</v>
      </c>
      <c r="C44" s="182"/>
      <c r="D44" s="182"/>
      <c r="E44" s="182"/>
      <c r="F44" s="31"/>
      <c r="G44" s="114"/>
      <c r="H44" s="114"/>
      <c r="I44" s="114"/>
      <c r="J44" s="183"/>
    </row>
    <row r="45" spans="1:10" x14ac:dyDescent="0.25">
      <c r="A45" s="54" t="s">
        <v>46</v>
      </c>
      <c r="B45" s="154" t="s">
        <v>119</v>
      </c>
      <c r="C45" s="154"/>
      <c r="D45" s="154"/>
      <c r="E45" s="154"/>
      <c r="F45" s="31"/>
      <c r="G45" s="156"/>
      <c r="H45" s="156"/>
      <c r="I45" s="156"/>
      <c r="J45" s="157"/>
    </row>
    <row r="46" spans="1:10" x14ac:dyDescent="0.25">
      <c r="A46" s="34" t="s">
        <v>47</v>
      </c>
      <c r="B46" s="155" t="s">
        <v>120</v>
      </c>
      <c r="C46" s="155"/>
      <c r="D46" s="155"/>
      <c r="E46" s="155"/>
      <c r="F46" s="31"/>
      <c r="G46" s="144"/>
      <c r="H46" s="144"/>
      <c r="I46" s="144"/>
      <c r="J46" s="158"/>
    </row>
    <row r="47" spans="1:10" x14ac:dyDescent="0.25">
      <c r="A47" s="34"/>
      <c r="B47" s="155" t="s">
        <v>121</v>
      </c>
      <c r="C47" s="155"/>
      <c r="D47" s="155"/>
      <c r="E47" s="155"/>
      <c r="F47" s="31"/>
      <c r="G47" s="144"/>
      <c r="H47" s="144"/>
      <c r="I47" s="144"/>
      <c r="J47" s="158"/>
    </row>
    <row r="48" spans="1:10" x14ac:dyDescent="0.25">
      <c r="A48" s="34" t="s">
        <v>48</v>
      </c>
      <c r="B48" s="155" t="s">
        <v>123</v>
      </c>
      <c r="C48" s="155"/>
      <c r="D48" s="155"/>
      <c r="E48" s="155"/>
      <c r="F48" s="31"/>
      <c r="G48" s="144"/>
      <c r="H48" s="144"/>
      <c r="I48" s="144"/>
      <c r="J48" s="158"/>
    </row>
    <row r="49" spans="1:10" ht="15.75" thickBot="1" x14ac:dyDescent="0.3">
      <c r="A49" s="35" t="s">
        <v>49</v>
      </c>
      <c r="B49" s="153" t="s">
        <v>122</v>
      </c>
      <c r="C49" s="153"/>
      <c r="D49" s="153"/>
      <c r="E49" s="153"/>
      <c r="F49" s="36"/>
      <c r="G49" s="162"/>
      <c r="H49" s="162"/>
      <c r="I49" s="162"/>
      <c r="J49" s="163"/>
    </row>
    <row r="50" spans="1:10" x14ac:dyDescent="0.25">
      <c r="A50" s="180" t="s">
        <v>21</v>
      </c>
      <c r="B50" s="180"/>
      <c r="C50" s="180"/>
      <c r="D50" s="180"/>
      <c r="E50" s="19" t="s">
        <v>52</v>
      </c>
      <c r="F50" s="20"/>
      <c r="G50" s="21" t="s">
        <v>53</v>
      </c>
      <c r="H50" s="21"/>
      <c r="I50" s="61" t="s">
        <v>22</v>
      </c>
      <c r="J50" s="21" t="s">
        <v>52</v>
      </c>
    </row>
    <row r="51" spans="1:10" x14ac:dyDescent="0.25">
      <c r="A51" s="181" t="s">
        <v>23</v>
      </c>
      <c r="B51" s="181"/>
      <c r="C51" s="181"/>
      <c r="D51" s="181"/>
      <c r="E51" s="39"/>
      <c r="F51" s="31"/>
      <c r="G51" s="103" t="s">
        <v>24</v>
      </c>
      <c r="H51" s="27"/>
      <c r="I51" s="27"/>
      <c r="J51" s="39"/>
    </row>
    <row r="52" spans="1:10" x14ac:dyDescent="0.25">
      <c r="A52" s="181" t="s">
        <v>25</v>
      </c>
      <c r="B52" s="181"/>
      <c r="C52" s="181"/>
      <c r="D52" s="181"/>
      <c r="E52" s="104"/>
      <c r="F52" s="31"/>
      <c r="G52" s="103" t="s">
        <v>26</v>
      </c>
      <c r="H52" s="27"/>
      <c r="I52" s="27"/>
      <c r="J52" s="39"/>
    </row>
    <row r="53" spans="1:10" x14ac:dyDescent="0.25">
      <c r="A53" s="181" t="s">
        <v>27</v>
      </c>
      <c r="B53" s="181"/>
      <c r="C53" s="181"/>
      <c r="D53" s="181"/>
      <c r="E53" s="104"/>
      <c r="F53" s="31"/>
      <c r="G53" s="103" t="s">
        <v>28</v>
      </c>
      <c r="H53" s="27"/>
      <c r="I53" s="27"/>
      <c r="J53" s="39"/>
    </row>
    <row r="54" spans="1:10" x14ac:dyDescent="0.25">
      <c r="A54" s="142"/>
      <c r="B54" s="144"/>
      <c r="C54" s="144"/>
      <c r="D54" s="143"/>
      <c r="E54" s="104"/>
      <c r="F54" s="31"/>
      <c r="G54" s="142"/>
      <c r="H54" s="144"/>
      <c r="I54" s="27"/>
      <c r="J54" s="39"/>
    </row>
    <row r="55" spans="1:10" x14ac:dyDescent="0.25">
      <c r="A55" s="142"/>
      <c r="B55" s="144"/>
      <c r="C55" s="144"/>
      <c r="D55" s="143"/>
      <c r="E55" s="104"/>
      <c r="F55" s="31"/>
      <c r="G55" s="142"/>
      <c r="H55" s="144"/>
      <c r="I55" s="27"/>
      <c r="J55" s="39"/>
    </row>
    <row r="56" spans="1:10" x14ac:dyDescent="0.25">
      <c r="A56" s="142"/>
      <c r="B56" s="144"/>
      <c r="C56" s="144"/>
      <c r="D56" s="143"/>
      <c r="E56" s="104"/>
      <c r="F56" s="31"/>
      <c r="G56" s="142"/>
      <c r="H56" s="144"/>
      <c r="I56" s="27"/>
      <c r="J56" s="39"/>
    </row>
    <row r="57" spans="1:10" x14ac:dyDescent="0.25">
      <c r="A57" s="142"/>
      <c r="B57" s="144"/>
      <c r="C57" s="144"/>
      <c r="D57" s="143"/>
      <c r="E57" s="104"/>
      <c r="F57" s="31"/>
      <c r="G57" s="191"/>
      <c r="H57" s="144"/>
      <c r="I57" s="27"/>
      <c r="J57" s="39"/>
    </row>
    <row r="58" spans="1:10" x14ac:dyDescent="0.25">
      <c r="A58" s="142"/>
      <c r="B58" s="144"/>
      <c r="C58" s="144"/>
      <c r="D58" s="143"/>
      <c r="E58" s="104"/>
      <c r="F58" s="31"/>
      <c r="G58" s="142"/>
      <c r="H58" s="144"/>
      <c r="I58" s="27"/>
      <c r="J58" s="39"/>
    </row>
    <row r="59" spans="1:10" x14ac:dyDescent="0.25">
      <c r="A59" s="142"/>
      <c r="B59" s="144"/>
      <c r="C59" s="144"/>
      <c r="D59" s="143"/>
      <c r="E59" s="104"/>
      <c r="F59" s="31"/>
      <c r="G59" s="142"/>
      <c r="H59" s="144"/>
      <c r="I59" s="27"/>
      <c r="J59" s="39"/>
    </row>
    <row r="60" spans="1:10" x14ac:dyDescent="0.25">
      <c r="A60" s="142"/>
      <c r="B60" s="144"/>
      <c r="C60" s="144"/>
      <c r="D60" s="143"/>
      <c r="E60" s="104"/>
      <c r="F60" s="31"/>
      <c r="G60" s="142"/>
      <c r="H60" s="144"/>
      <c r="I60" s="27"/>
      <c r="J60" s="39"/>
    </row>
    <row r="61" spans="1:10" x14ac:dyDescent="0.25">
      <c r="A61" s="142"/>
      <c r="B61" s="144"/>
      <c r="C61" s="144"/>
      <c r="D61" s="143"/>
      <c r="E61" s="104"/>
      <c r="F61" s="31"/>
      <c r="G61" s="194" t="s">
        <v>54</v>
      </c>
      <c r="H61" s="144"/>
      <c r="I61" s="27" t="s">
        <v>55</v>
      </c>
      <c r="J61" s="39"/>
    </row>
    <row r="62" spans="1:10" x14ac:dyDescent="0.25">
      <c r="A62" s="142"/>
      <c r="B62" s="144"/>
      <c r="C62" s="144"/>
      <c r="D62" s="143"/>
      <c r="E62" s="104"/>
      <c r="F62" s="31"/>
      <c r="G62" s="142"/>
      <c r="H62" s="144"/>
      <c r="I62" s="27"/>
      <c r="J62" s="39"/>
    </row>
    <row r="63" spans="1:10" x14ac:dyDescent="0.25">
      <c r="A63" s="142"/>
      <c r="B63" s="144"/>
      <c r="C63" s="144"/>
      <c r="D63" s="143"/>
      <c r="E63" s="104"/>
      <c r="F63" s="31"/>
      <c r="G63" s="142"/>
      <c r="H63" s="144"/>
      <c r="I63" s="27"/>
      <c r="J63" s="39"/>
    </row>
    <row r="64" spans="1:10" x14ac:dyDescent="0.25">
      <c r="A64" s="142"/>
      <c r="B64" s="144"/>
      <c r="C64" s="144"/>
      <c r="D64" s="143"/>
      <c r="E64" s="104"/>
      <c r="F64" s="31"/>
      <c r="G64" s="142"/>
      <c r="H64" s="144"/>
      <c r="I64" s="27"/>
      <c r="J64" s="39"/>
    </row>
    <row r="65" spans="1:10" x14ac:dyDescent="0.25">
      <c r="A65" s="142"/>
      <c r="B65" s="144"/>
      <c r="C65" s="144"/>
      <c r="D65" s="143"/>
      <c r="E65" s="104"/>
      <c r="F65" s="31"/>
      <c r="G65" s="142"/>
      <c r="H65" s="144"/>
      <c r="I65" s="27"/>
      <c r="J65" s="39"/>
    </row>
    <row r="66" spans="1:10" x14ac:dyDescent="0.25">
      <c r="A66" s="142"/>
      <c r="B66" s="144"/>
      <c r="C66" s="144"/>
      <c r="D66" s="143"/>
      <c r="E66" s="104"/>
      <c r="F66" s="31"/>
      <c r="G66" s="142"/>
      <c r="H66" s="144"/>
      <c r="I66" s="27"/>
      <c r="J66" s="39"/>
    </row>
    <row r="67" spans="1:10" x14ac:dyDescent="0.25">
      <c r="A67" s="145" t="s">
        <v>29</v>
      </c>
      <c r="B67" s="146"/>
      <c r="C67" s="146"/>
      <c r="D67" s="147"/>
      <c r="E67" s="40">
        <f>SUM(E51:E66)</f>
        <v>0</v>
      </c>
      <c r="F67" s="58"/>
      <c r="G67" s="69" t="s">
        <v>56</v>
      </c>
      <c r="H67" s="70"/>
      <c r="I67" s="50"/>
      <c r="J67" s="59">
        <f>SUM(J51:J66)</f>
        <v>0</v>
      </c>
    </row>
    <row r="68" spans="1:10" x14ac:dyDescent="0.25">
      <c r="A68" s="31"/>
      <c r="B68" s="31"/>
      <c r="C68" s="31"/>
      <c r="D68" s="31"/>
      <c r="E68" s="105"/>
      <c r="F68" s="31"/>
      <c r="G68" s="31"/>
      <c r="H68" s="31"/>
      <c r="I68" s="31"/>
      <c r="J68" s="22"/>
    </row>
    <row r="69" spans="1:10" ht="15.75" thickBot="1" x14ac:dyDescent="0.3">
      <c r="A69" s="51" t="s">
        <v>82</v>
      </c>
      <c r="B69" s="31"/>
      <c r="C69" s="31"/>
      <c r="D69" s="31"/>
      <c r="E69" s="105"/>
      <c r="F69" s="31"/>
      <c r="G69" s="31"/>
      <c r="H69" s="31"/>
      <c r="I69" s="31"/>
      <c r="J69" s="22"/>
    </row>
    <row r="70" spans="1:10" ht="16.5" thickBot="1" x14ac:dyDescent="0.3">
      <c r="A70" s="148" t="s">
        <v>30</v>
      </c>
      <c r="B70" s="149"/>
      <c r="C70" s="149"/>
      <c r="D70" s="149"/>
      <c r="E70" s="149"/>
      <c r="F70" s="149"/>
      <c r="G70" s="149"/>
      <c r="H70" s="106">
        <v>7095.69</v>
      </c>
      <c r="I70" s="33"/>
      <c r="J70" s="23"/>
    </row>
    <row r="71" spans="1:10" ht="15.75" x14ac:dyDescent="0.25">
      <c r="A71" s="150" t="s">
        <v>31</v>
      </c>
      <c r="B71" s="151"/>
      <c r="C71" s="151"/>
      <c r="D71" s="151"/>
      <c r="E71" s="151"/>
      <c r="F71" s="151"/>
      <c r="G71" s="57" t="s">
        <v>32</v>
      </c>
      <c r="H71" s="41">
        <f>+E67</f>
        <v>0</v>
      </c>
      <c r="I71" s="31"/>
      <c r="J71" s="24"/>
    </row>
    <row r="72" spans="1:10" ht="16.5" thickBot="1" x14ac:dyDescent="0.3">
      <c r="A72" s="88"/>
      <c r="B72" s="31"/>
      <c r="C72" s="31" t="s">
        <v>33</v>
      </c>
      <c r="D72" s="31"/>
      <c r="E72" s="105"/>
      <c r="F72" s="31"/>
      <c r="G72" s="38"/>
      <c r="H72" s="42">
        <f>SUM(H70:H71)</f>
        <v>7095.69</v>
      </c>
      <c r="I72" s="31"/>
      <c r="J72" s="24"/>
    </row>
    <row r="73" spans="1:10" ht="15.75" x14ac:dyDescent="0.25">
      <c r="A73" s="150" t="s">
        <v>34</v>
      </c>
      <c r="B73" s="151"/>
      <c r="C73" s="151"/>
      <c r="D73" s="151"/>
      <c r="E73" s="151"/>
      <c r="F73" s="151"/>
      <c r="G73" s="57" t="s">
        <v>35</v>
      </c>
      <c r="H73" s="41">
        <f>-J67</f>
        <v>0</v>
      </c>
      <c r="I73" s="31"/>
      <c r="J73" s="24"/>
    </row>
    <row r="74" spans="1:10" ht="16.5" thickBot="1" x14ac:dyDescent="0.3">
      <c r="A74" s="88"/>
      <c r="B74" s="31"/>
      <c r="C74" s="31"/>
      <c r="D74" s="31"/>
      <c r="E74" s="105"/>
      <c r="F74" s="31"/>
      <c r="G74" s="31"/>
      <c r="H74" s="43"/>
      <c r="I74" s="31"/>
      <c r="J74" s="24"/>
    </row>
    <row r="75" spans="1:10" ht="16.5" thickBot="1" x14ac:dyDescent="0.3">
      <c r="A75" s="88"/>
      <c r="B75" s="31"/>
      <c r="C75" s="51" t="s">
        <v>36</v>
      </c>
      <c r="D75" s="51"/>
      <c r="E75" s="107"/>
      <c r="F75" s="51"/>
      <c r="G75" s="51"/>
      <c r="H75" s="44">
        <f>SUM(H72:H73)</f>
        <v>7095.69</v>
      </c>
      <c r="I75" s="31"/>
      <c r="J75" s="24"/>
    </row>
    <row r="76" spans="1:10" ht="15.75" x14ac:dyDescent="0.25">
      <c r="A76" s="88"/>
      <c r="B76" s="31"/>
      <c r="C76" s="31"/>
      <c r="D76" s="31"/>
      <c r="E76" s="105"/>
      <c r="F76" s="31"/>
      <c r="G76" s="31"/>
      <c r="H76" s="43"/>
      <c r="I76" s="31"/>
      <c r="J76" s="24"/>
    </row>
    <row r="77" spans="1:10" ht="15.75" x14ac:dyDescent="0.25">
      <c r="A77" s="88"/>
      <c r="B77" s="31"/>
      <c r="C77" s="31" t="s">
        <v>37</v>
      </c>
      <c r="D77" s="31"/>
      <c r="E77" s="105"/>
      <c r="F77" s="31"/>
      <c r="G77" s="31"/>
      <c r="H77" s="108"/>
      <c r="I77" s="31"/>
      <c r="J77" s="24"/>
    </row>
    <row r="78" spans="1:10" ht="15.75" x14ac:dyDescent="0.25">
      <c r="A78" s="88"/>
      <c r="B78" s="31"/>
      <c r="C78" s="67" t="s">
        <v>38</v>
      </c>
      <c r="D78" s="31"/>
      <c r="E78" s="105"/>
      <c r="F78" s="31"/>
      <c r="G78" s="31"/>
      <c r="H78" s="45"/>
      <c r="I78" s="31"/>
      <c r="J78" s="24"/>
    </row>
    <row r="79" spans="1:10" ht="15.75" x14ac:dyDescent="0.25">
      <c r="A79" s="88"/>
      <c r="B79" s="31"/>
      <c r="C79" s="67" t="s">
        <v>39</v>
      </c>
      <c r="D79" s="31"/>
      <c r="E79" s="105"/>
      <c r="F79" s="31"/>
      <c r="G79" s="31"/>
      <c r="H79" s="45"/>
      <c r="I79" s="31"/>
      <c r="J79" s="24"/>
    </row>
    <row r="80" spans="1:10" ht="15.75" x14ac:dyDescent="0.25">
      <c r="A80" s="88"/>
      <c r="B80" s="31"/>
      <c r="C80" s="67" t="s">
        <v>40</v>
      </c>
      <c r="D80" s="31"/>
      <c r="E80" s="105"/>
      <c r="F80" s="31"/>
      <c r="G80" s="31"/>
      <c r="H80" s="45"/>
      <c r="I80" s="31"/>
      <c r="J80" s="24"/>
    </row>
    <row r="81" spans="1:10" ht="15.75" x14ac:dyDescent="0.25">
      <c r="A81" s="88"/>
      <c r="B81" s="31"/>
      <c r="C81" s="67" t="s">
        <v>41</v>
      </c>
      <c r="D81" s="31"/>
      <c r="E81" s="105"/>
      <c r="F81" s="31"/>
      <c r="G81" s="31"/>
      <c r="H81" s="45"/>
      <c r="I81" s="31"/>
      <c r="J81" s="24"/>
    </row>
    <row r="82" spans="1:10" ht="16.5" thickBot="1" x14ac:dyDescent="0.3">
      <c r="A82" s="88"/>
      <c r="B82" s="31"/>
      <c r="C82" s="31"/>
      <c r="D82" s="31"/>
      <c r="E82" s="105"/>
      <c r="F82" s="31"/>
      <c r="G82" s="31"/>
      <c r="H82" s="43"/>
      <c r="I82" s="31"/>
      <c r="J82" s="24"/>
    </row>
    <row r="83" spans="1:10" ht="16.5" thickBot="1" x14ac:dyDescent="0.3">
      <c r="A83" s="88"/>
      <c r="B83" s="192" t="s">
        <v>42</v>
      </c>
      <c r="C83" s="192"/>
      <c r="D83" s="192"/>
      <c r="E83" s="192"/>
      <c r="F83" s="192"/>
      <c r="G83" s="193"/>
      <c r="H83" s="44">
        <f>H77+H78-H79+H80-H81</f>
        <v>0</v>
      </c>
      <c r="I83" s="31"/>
      <c r="J83" s="24"/>
    </row>
    <row r="84" spans="1:10" x14ac:dyDescent="0.25">
      <c r="A84" s="88"/>
      <c r="B84" s="31"/>
      <c r="C84" s="31"/>
      <c r="D84" s="31"/>
      <c r="E84" s="105"/>
      <c r="F84" s="31"/>
      <c r="G84" s="31"/>
      <c r="H84" s="31"/>
      <c r="I84" s="31"/>
      <c r="J84" s="24"/>
    </row>
    <row r="85" spans="1:10" x14ac:dyDescent="0.25">
      <c r="A85" s="88"/>
      <c r="B85" s="31" t="s">
        <v>43</v>
      </c>
      <c r="C85" s="31"/>
      <c r="D85" s="31"/>
      <c r="E85" s="105"/>
      <c r="F85" s="31"/>
      <c r="G85" s="31"/>
      <c r="H85" s="31"/>
      <c r="I85" s="31"/>
      <c r="J85" s="24"/>
    </row>
    <row r="86" spans="1:10" x14ac:dyDescent="0.25">
      <c r="A86" s="184" t="s">
        <v>110</v>
      </c>
      <c r="B86" s="184"/>
      <c r="C86" s="184"/>
      <c r="D86" s="184"/>
      <c r="E86" s="184"/>
      <c r="F86" s="184" t="s">
        <v>111</v>
      </c>
      <c r="G86" s="184"/>
      <c r="H86" s="185" t="s">
        <v>112</v>
      </c>
      <c r="I86" s="31"/>
      <c r="J86" s="109"/>
    </row>
    <row r="87" spans="1:10" ht="24" customHeight="1" x14ac:dyDescent="0.25">
      <c r="A87" s="156"/>
      <c r="B87" s="156"/>
      <c r="C87" s="156"/>
      <c r="D87" s="156"/>
      <c r="E87" s="156"/>
      <c r="F87" s="156"/>
      <c r="G87" s="156"/>
      <c r="H87" s="186"/>
      <c r="I87" s="31"/>
      <c r="J87" s="109"/>
    </row>
    <row r="88" spans="1:10" x14ac:dyDescent="0.25">
      <c r="A88" s="188" t="s">
        <v>94</v>
      </c>
      <c r="B88" s="188"/>
      <c r="C88" s="188"/>
      <c r="D88" s="188"/>
      <c r="E88" s="188"/>
      <c r="F88" s="187" t="s">
        <v>95</v>
      </c>
      <c r="G88" s="187"/>
      <c r="H88" s="25" t="s">
        <v>0</v>
      </c>
      <c r="I88" s="31"/>
      <c r="J88" s="109"/>
    </row>
    <row r="89" spans="1:10" x14ac:dyDescent="0.25">
      <c r="A89" s="88"/>
      <c r="B89" s="25"/>
      <c r="C89" s="31"/>
      <c r="D89" s="31"/>
      <c r="E89" s="31"/>
      <c r="F89" s="31"/>
      <c r="G89" s="31"/>
      <c r="H89" s="31"/>
      <c r="I89" s="31"/>
      <c r="J89" s="24"/>
    </row>
    <row r="90" spans="1:10" ht="21.4" customHeight="1" x14ac:dyDescent="0.25">
      <c r="A90" s="88"/>
      <c r="B90" s="37" t="s">
        <v>79</v>
      </c>
      <c r="C90" s="38"/>
      <c r="D90" s="38"/>
      <c r="E90" s="38"/>
      <c r="F90" s="38"/>
      <c r="G90" s="38"/>
      <c r="H90" s="38"/>
      <c r="I90" s="38"/>
      <c r="J90" s="24"/>
    </row>
    <row r="91" spans="1:10" ht="21.4" customHeight="1" x14ac:dyDescent="0.25">
      <c r="A91" s="88"/>
      <c r="B91" s="62" t="s">
        <v>114</v>
      </c>
      <c r="C91" s="38" t="s">
        <v>91</v>
      </c>
      <c r="D91" s="38"/>
      <c r="E91" s="38"/>
      <c r="F91" s="38"/>
      <c r="G91" s="38"/>
      <c r="H91" s="64">
        <v>44885</v>
      </c>
      <c r="I91" s="38" t="s">
        <v>92</v>
      </c>
      <c r="J91" s="24"/>
    </row>
    <row r="92" spans="1:10" ht="21.4" customHeight="1" x14ac:dyDescent="0.25">
      <c r="A92" s="88"/>
      <c r="B92" s="63" t="s">
        <v>114</v>
      </c>
      <c r="C92" s="190" t="s">
        <v>93</v>
      </c>
      <c r="D92" s="190"/>
      <c r="E92" s="190"/>
      <c r="F92" s="190"/>
      <c r="G92" s="190"/>
      <c r="H92" s="190"/>
      <c r="I92" s="190"/>
      <c r="J92" s="24"/>
    </row>
    <row r="93" spans="1:10" ht="21.4" customHeight="1" x14ac:dyDescent="0.25">
      <c r="A93" s="88"/>
      <c r="B93" s="37" t="s">
        <v>64</v>
      </c>
      <c r="C93" s="189" t="s">
        <v>113</v>
      </c>
      <c r="D93" s="189"/>
      <c r="E93" s="189"/>
      <c r="F93" s="189"/>
      <c r="G93" s="38" t="s">
        <v>90</v>
      </c>
      <c r="H93" s="64">
        <v>44885</v>
      </c>
      <c r="I93" s="65"/>
      <c r="J93" s="66"/>
    </row>
    <row r="94" spans="1:10" ht="15.75" thickBot="1" x14ac:dyDescent="0.3">
      <c r="A94" s="94"/>
      <c r="B94" s="36"/>
      <c r="C94" s="36"/>
      <c r="D94" s="36"/>
      <c r="E94" s="36"/>
      <c r="F94" s="36"/>
      <c r="G94" s="36"/>
      <c r="H94" s="36"/>
      <c r="I94" s="36"/>
      <c r="J94" s="110"/>
    </row>
    <row r="95" spans="1:10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</row>
  </sheetData>
  <sheetProtection algorithmName="SHA-512" hashValue="sNiotLUdBHBgSK1mR6dWPWU1e5dX7rFXZhM2j4u9wwpZPsCXNMHyyzKE4zfLyP7iZwOhP/oKzPoC/+cdbOWSuQ==" saltValue="a+SU8rQCIfLm92Y8DH5d9Q==" spinCount="100000" sheet="1" selectLockedCells="1"/>
  <mergeCells count="111">
    <mergeCell ref="B44:E44"/>
    <mergeCell ref="G44:J44"/>
    <mergeCell ref="F86:G87"/>
    <mergeCell ref="H86:H87"/>
    <mergeCell ref="F88:G88"/>
    <mergeCell ref="A86:E87"/>
    <mergeCell ref="A88:E88"/>
    <mergeCell ref="C93:F93"/>
    <mergeCell ref="C92:I92"/>
    <mergeCell ref="A55:D55"/>
    <mergeCell ref="G55:H55"/>
    <mergeCell ref="G57:H57"/>
    <mergeCell ref="A58:D58"/>
    <mergeCell ref="G58:H58"/>
    <mergeCell ref="A59:D59"/>
    <mergeCell ref="G59:H59"/>
    <mergeCell ref="A73:F73"/>
    <mergeCell ref="B83:G83"/>
    <mergeCell ref="A60:D60"/>
    <mergeCell ref="G60:H60"/>
    <mergeCell ref="A61:D61"/>
    <mergeCell ref="G61:H61"/>
    <mergeCell ref="A62:D62"/>
    <mergeCell ref="G62:H62"/>
    <mergeCell ref="A63:D63"/>
    <mergeCell ref="G63:H63"/>
    <mergeCell ref="A64:D64"/>
    <mergeCell ref="G64:H64"/>
    <mergeCell ref="A50:D50"/>
    <mergeCell ref="A51:D51"/>
    <mergeCell ref="A52:D52"/>
    <mergeCell ref="A53:D53"/>
    <mergeCell ref="A54:D54"/>
    <mergeCell ref="C39:G39"/>
    <mergeCell ref="B20:D20"/>
    <mergeCell ref="B21:D21"/>
    <mergeCell ref="B25:D25"/>
    <mergeCell ref="C38:H38"/>
    <mergeCell ref="C34:G34"/>
    <mergeCell ref="C35:H35"/>
    <mergeCell ref="C36:H36"/>
    <mergeCell ref="C37:H37"/>
    <mergeCell ref="C28:H28"/>
    <mergeCell ref="C29:H29"/>
    <mergeCell ref="C30:H30"/>
    <mergeCell ref="C32:H32"/>
    <mergeCell ref="B27:D27"/>
    <mergeCell ref="B26:D26"/>
    <mergeCell ref="C33:H33"/>
    <mergeCell ref="G25:H25"/>
    <mergeCell ref="G23:H23"/>
    <mergeCell ref="G24:H24"/>
    <mergeCell ref="B24:D24"/>
    <mergeCell ref="B23:D23"/>
    <mergeCell ref="G27:H27"/>
    <mergeCell ref="G20:H20"/>
    <mergeCell ref="G21:H21"/>
    <mergeCell ref="A65:D65"/>
    <mergeCell ref="G65:H65"/>
    <mergeCell ref="A66:D66"/>
    <mergeCell ref="G66:H66"/>
    <mergeCell ref="A67:D67"/>
    <mergeCell ref="A70:G70"/>
    <mergeCell ref="A71:F71"/>
    <mergeCell ref="C40:H40"/>
    <mergeCell ref="B49:E49"/>
    <mergeCell ref="B45:E45"/>
    <mergeCell ref="B46:E46"/>
    <mergeCell ref="B47:E47"/>
    <mergeCell ref="B48:E48"/>
    <mergeCell ref="G45:J45"/>
    <mergeCell ref="G46:J46"/>
    <mergeCell ref="G47:J47"/>
    <mergeCell ref="G48:J48"/>
    <mergeCell ref="A43:E43"/>
    <mergeCell ref="G43:J43"/>
    <mergeCell ref="G49:J49"/>
    <mergeCell ref="G54:H54"/>
    <mergeCell ref="A57:D57"/>
    <mergeCell ref="A56:D56"/>
    <mergeCell ref="G56:H56"/>
    <mergeCell ref="B14:D14"/>
    <mergeCell ref="G22:H22"/>
    <mergeCell ref="B11:D11"/>
    <mergeCell ref="B15:D15"/>
    <mergeCell ref="G15:H15"/>
    <mergeCell ref="G19:H19"/>
    <mergeCell ref="G17:H17"/>
    <mergeCell ref="B22:D22"/>
    <mergeCell ref="B19:D19"/>
    <mergeCell ref="B18:D18"/>
    <mergeCell ref="B13:D13"/>
    <mergeCell ref="B17:D17"/>
    <mergeCell ref="B1:I1"/>
    <mergeCell ref="B7:D7"/>
    <mergeCell ref="B8:D8"/>
    <mergeCell ref="B9:D9"/>
    <mergeCell ref="B10:D10"/>
    <mergeCell ref="B6:E6"/>
    <mergeCell ref="H2:I2"/>
    <mergeCell ref="H3:I3"/>
    <mergeCell ref="H4:I4"/>
    <mergeCell ref="H5:I5"/>
    <mergeCell ref="G6:I6"/>
    <mergeCell ref="G7:H7"/>
    <mergeCell ref="D2:F2"/>
    <mergeCell ref="D3:F3"/>
    <mergeCell ref="D4:F4"/>
    <mergeCell ref="D5:F5"/>
    <mergeCell ref="G8:H8"/>
    <mergeCell ref="G9:H9"/>
  </mergeCells>
  <phoneticPr fontId="10" type="noConversion"/>
  <conditionalFormatting sqref="C5:D5 C4 D3 B3:B4 C2 A2:A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25" right="0.25" top="0.25" bottom="0.25" header="0.05" footer="0.05"/>
  <pageSetup orientation="portrait" r:id="rId1"/>
  <headerFooter scaleWithDoc="0" alignWithMargins="0">
    <oddFooter>&amp;C&amp;9&amp;K000000updated 5/23/2022 Robin Ruegg&amp;R&amp;P of &amp;N</oddFooter>
  </headerFooter>
  <rowBreaks count="1" manualBreakCount="1">
    <brk id="49" max="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NAWGJ Quarterly Report</vt:lpstr>
      <vt:lpstr>'NAWGJ Quarterly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Robin Ruegg</cp:lastModifiedBy>
  <cp:lastPrinted>2022-05-22T22:05:02Z</cp:lastPrinted>
  <dcterms:created xsi:type="dcterms:W3CDTF">2010-07-14T15:37:24Z</dcterms:created>
  <dcterms:modified xsi:type="dcterms:W3CDTF">2023-08-02T23:46:20Z</dcterms:modified>
</cp:coreProperties>
</file>